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6 - Holice" sheetId="2" r:id="rId2"/>
    <sheet name="SO07 - Doubravice" sheetId="3" r:id="rId3"/>
    <sheet name="SO08 - Přelouč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'SO06 - Holice'!$C$87:$K$218</definedName>
    <definedName name="_xlnm.Print_Area" localSheetId="1">'SO06 - Holice'!$C$4:$J$39,'SO06 - Holice'!$C$45:$J$69,'SO06 - Holice'!$C$75:$J$218</definedName>
    <definedName name="_xlnm.Print_Titles" localSheetId="1">'SO06 - Holice'!$87:$87</definedName>
    <definedName name="_xlnm._FilterDatabase" localSheetId="2" hidden="1">'SO07 - Doubravice'!$C$86:$K$251</definedName>
    <definedName name="_xlnm.Print_Area" localSheetId="2">'SO07 - Doubravice'!$C$4:$J$39,'SO07 - Doubravice'!$C$45:$J$68,'SO07 - Doubravice'!$C$74:$J$251</definedName>
    <definedName name="_xlnm.Print_Titles" localSheetId="2">'SO07 - Doubravice'!$86:$86</definedName>
    <definedName name="_xlnm._FilterDatabase" localSheetId="3" hidden="1">'SO08 - Přelouč'!$C$86:$K$194</definedName>
    <definedName name="_xlnm.Print_Area" localSheetId="3">'SO08 - Přelouč'!$C$4:$J$39,'SO08 - Přelouč'!$C$45:$J$68,'SO08 - Přelouč'!$C$74:$J$194</definedName>
    <definedName name="_xlnm.Print_Titles" localSheetId="3">'SO08 - Přelouč'!$86:$86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93"/>
  <c r="BH193"/>
  <c r="BG193"/>
  <c r="BF193"/>
  <c r="T193"/>
  <c r="T192"/>
  <c r="R193"/>
  <c r="R192"/>
  <c r="P193"/>
  <c r="P192"/>
  <c r="BI190"/>
  <c r="BH190"/>
  <c r="BG190"/>
  <c r="BF190"/>
  <c r="T190"/>
  <c r="T189"/>
  <c r="R190"/>
  <c r="R189"/>
  <c r="P190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52"/>
  <c r="E7"/>
  <c r="E48"/>
  <c i="3" r="J37"/>
  <c r="J36"/>
  <c i="1" r="AY56"/>
  <c i="3" r="J35"/>
  <c i="1" r="AX56"/>
  <c i="3" r="BI250"/>
  <c r="BH250"/>
  <c r="BG250"/>
  <c r="BF250"/>
  <c r="T250"/>
  <c r="T249"/>
  <c r="R250"/>
  <c r="R249"/>
  <c r="P250"/>
  <c r="P249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48"/>
  <c i="2" r="J37"/>
  <c r="J36"/>
  <c i="1" r="AY55"/>
  <c i="2" r="J35"/>
  <c i="1" r="AX55"/>
  <c i="2" r="BI217"/>
  <c r="BH217"/>
  <c r="BG217"/>
  <c r="BF217"/>
  <c r="T217"/>
  <c r="T216"/>
  <c r="R217"/>
  <c r="R216"/>
  <c r="P217"/>
  <c r="P216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48"/>
  <c i="1" r="L50"/>
  <c r="AM50"/>
  <c r="AM49"/>
  <c r="L49"/>
  <c r="AM47"/>
  <c r="L47"/>
  <c r="L45"/>
  <c r="L44"/>
  <c i="2" r="BK200"/>
  <c i="3" r="J219"/>
  <c r="BK93"/>
  <c i="2" r="BK183"/>
  <c i="3" r="J94"/>
  <c i="4" r="BK113"/>
  <c i="3" r="BK90"/>
  <c r="J146"/>
  <c i="2" r="J163"/>
  <c i="3" r="J179"/>
  <c r="BK151"/>
  <c i="4" r="J111"/>
  <c i="2" r="J122"/>
  <c r="BK149"/>
  <c i="3" r="BK179"/>
  <c i="4" r="J132"/>
  <c r="BK92"/>
  <c i="3" r="BK104"/>
  <c r="BK119"/>
  <c i="4" r="BK94"/>
  <c i="2" r="J137"/>
  <c i="3" r="J159"/>
  <c r="J213"/>
  <c i="4" r="BK165"/>
  <c i="2" r="J138"/>
  <c i="3" r="BK195"/>
  <c i="4" r="J96"/>
  <c i="2" r="BK214"/>
  <c i="3" r="BK209"/>
  <c r="BK133"/>
  <c i="4" r="J165"/>
  <c i="2" r="BK173"/>
  <c r="J106"/>
  <c i="3" r="BK219"/>
  <c i="4" r="BK116"/>
  <c i="2" r="BK157"/>
  <c i="3" r="BK197"/>
  <c i="4" r="BK117"/>
  <c i="2" r="BK204"/>
  <c i="3" r="J207"/>
  <c i="4" r="BK154"/>
  <c r="BK172"/>
  <c i="2" r="J125"/>
  <c i="4" r="BK128"/>
  <c i="3" r="BK171"/>
  <c i="4" r="J136"/>
  <c r="J118"/>
  <c i="3" r="BK165"/>
  <c r="J143"/>
  <c i="4" r="J100"/>
  <c i="2" r="J206"/>
  <c i="3" r="J197"/>
  <c r="J250"/>
  <c i="2" r="J103"/>
  <c i="3" r="J201"/>
  <c r="BK159"/>
  <c i="2" r="J186"/>
  <c i="3" r="J223"/>
  <c i="4" r="J109"/>
  <c i="2" r="BK151"/>
  <c i="3" r="J229"/>
  <c i="4" r="BK111"/>
  <c i="2" r="BK167"/>
  <c i="4" r="J140"/>
  <c i="2" r="J157"/>
  <c i="3" r="BK157"/>
  <c i="4" r="J113"/>
  <c i="2" r="BK95"/>
  <c i="3" r="J129"/>
  <c r="BK139"/>
  <c i="2" r="J183"/>
  <c i="4" r="BK176"/>
  <c i="2" r="J177"/>
  <c i="3" r="J195"/>
  <c r="J127"/>
  <c i="4" r="J146"/>
  <c i="2" r="J128"/>
  <c i="3" r="BK92"/>
  <c r="J148"/>
  <c i="2" r="BK209"/>
  <c r="BK105"/>
  <c i="3" r="BK172"/>
  <c i="4" r="J104"/>
  <c i="2" r="J124"/>
  <c i="3" r="J102"/>
  <c r="BK99"/>
  <c i="2" r="BK186"/>
  <c r="BK91"/>
  <c i="3" r="BK137"/>
  <c i="4" r="BK130"/>
  <c i="2" r="J161"/>
  <c i="3" r="BK115"/>
  <c r="J140"/>
  <c i="4" r="BK132"/>
  <c i="2" r="J141"/>
  <c i="3" r="J131"/>
  <c r="J227"/>
  <c i="4" r="BK98"/>
  <c i="2" r="J153"/>
  <c i="3" r="BK231"/>
  <c r="J97"/>
  <c i="2" r="BK114"/>
  <c r="BK161"/>
  <c i="3" r="BK134"/>
  <c i="4" r="J98"/>
  <c i="2" r="BK153"/>
  <c i="3" r="J183"/>
  <c r="BK215"/>
  <c i="4" r="J130"/>
  <c i="2" r="J94"/>
  <c r="BK128"/>
  <c i="3" r="BK199"/>
  <c i="4" r="BK148"/>
  <c i="2" r="J165"/>
  <c r="BK110"/>
  <c i="3" r="J155"/>
  <c r="BK105"/>
  <c i="2" r="J185"/>
  <c r="BK159"/>
  <c i="3" r="J169"/>
  <c i="4" r="J174"/>
  <c i="2" r="BK147"/>
  <c i="3" r="BK225"/>
  <c r="BK175"/>
  <c i="4" r="J128"/>
  <c i="2" r="BK123"/>
  <c r="J193"/>
  <c i="3" r="BK185"/>
  <c i="4" r="BK152"/>
  <c i="2" r="BK187"/>
  <c i="3" r="BK97"/>
  <c r="BK242"/>
  <c i="4" r="BK118"/>
  <c i="3" r="BK213"/>
  <c i="4" r="J156"/>
  <c i="3" r="J136"/>
  <c i="4" r="BK185"/>
  <c i="2" r="BK111"/>
  <c i="3" r="J93"/>
  <c i="2" r="BK116"/>
  <c i="3" r="BK111"/>
  <c i="4" r="BK156"/>
  <c i="2" r="BK165"/>
  <c i="3" r="BK148"/>
  <c i="4" r="BK170"/>
  <c i="2" r="BK98"/>
  <c r="BK129"/>
  <c i="3" r="BK247"/>
  <c i="4" r="J172"/>
  <c i="2" r="BK100"/>
  <c i="3" r="BK101"/>
  <c r="BK127"/>
  <c i="4" r="J187"/>
  <c r="J94"/>
  <c i="2" r="J111"/>
  <c i="3" r="BK217"/>
  <c i="4" r="J190"/>
  <c i="2" r="J91"/>
  <c i="3" r="J161"/>
  <c i="2" r="BK135"/>
  <c i="3" r="BK114"/>
  <c r="J101"/>
  <c i="4" r="BK103"/>
  <c i="3" r="BK177"/>
  <c i="4" r="J148"/>
  <c i="2" r="J195"/>
  <c i="3" r="BK153"/>
  <c i="4" r="J134"/>
  <c r="J110"/>
  <c i="2" r="J159"/>
  <c i="3" r="BK108"/>
  <c r="J133"/>
  <c i="2" r="BK134"/>
  <c i="3" r="J172"/>
  <c i="4" r="BK110"/>
  <c i="2" r="BK217"/>
  <c r="J147"/>
  <c i="3" r="BK136"/>
  <c i="4" r="J101"/>
  <c i="2" r="J175"/>
  <c i="3" r="BK169"/>
  <c i="2" r="BK107"/>
  <c r="J116"/>
  <c i="3" r="BK118"/>
  <c i="4" r="J193"/>
  <c i="2" r="J98"/>
  <c r="BK155"/>
  <c i="3" r="J242"/>
  <c i="4" r="BK158"/>
  <c i="2" r="J129"/>
  <c r="BK106"/>
  <c i="3" r="J134"/>
  <c i="4" r="BK166"/>
  <c i="2" r="J211"/>
  <c i="3" r="J104"/>
  <c i="4" r="J114"/>
  <c i="2" r="J155"/>
  <c r="BK119"/>
  <c i="3" r="BK229"/>
  <c i="4" r="J92"/>
  <c i="2" r="J189"/>
  <c i="3" r="J177"/>
  <c i="4" r="J138"/>
  <c i="2" r="J95"/>
  <c r="J107"/>
  <c i="3" r="BK112"/>
  <c i="4" r="J168"/>
  <c i="2" r="BK141"/>
  <c i="3" r="BK102"/>
  <c r="J247"/>
  <c i="4" r="BK190"/>
  <c i="2" r="BK122"/>
  <c r="BK96"/>
  <c i="3" r="J107"/>
  <c i="4" r="BK136"/>
  <c i="3" r="J199"/>
  <c r="BK98"/>
  <c i="4" r="BK122"/>
  <c i="3" r="J108"/>
  <c r="J175"/>
  <c i="4" r="J158"/>
  <c i="2" r="J100"/>
  <c i="3" r="J165"/>
  <c i="4" r="J106"/>
  <c i="2" r="J93"/>
  <c i="3" r="J237"/>
  <c i="4" r="J103"/>
  <c i="1" r="AS54"/>
  <c i="4" r="BK138"/>
  <c i="2" r="J181"/>
  <c i="3" r="BK233"/>
  <c r="J119"/>
  <c i="4" r="J144"/>
  <c i="2" r="BK109"/>
  <c i="3" r="J215"/>
  <c r="BK116"/>
  <c i="4" r="BK104"/>
  <c i="2" r="J197"/>
  <c i="3" r="BK128"/>
  <c i="4" r="J124"/>
  <c i="2" r="BK99"/>
  <c i="3" r="J111"/>
  <c i="2" r="BK177"/>
  <c i="3" r="J153"/>
  <c i="4" r="BK134"/>
  <c i="2" r="J143"/>
  <c i="3" r="J132"/>
  <c i="4" r="J122"/>
  <c i="2" r="BK117"/>
  <c i="3" r="J185"/>
  <c i="4" r="BK107"/>
  <c i="3" r="J231"/>
  <c i="4" r="J152"/>
  <c i="2" r="J135"/>
  <c i="3" r="J137"/>
  <c r="J239"/>
  <c i="4" r="BK162"/>
  <c i="2" r="BK138"/>
  <c i="3" r="BK191"/>
  <c i="4" r="J121"/>
  <c i="2" r="J131"/>
  <c i="3" r="J118"/>
  <c r="BK95"/>
  <c i="4" r="BK182"/>
  <c r="BK93"/>
  <c i="2" r="BK197"/>
  <c i="3" r="J191"/>
  <c r="J244"/>
  <c i="4" r="J176"/>
  <c i="2" r="J132"/>
  <c i="3" r="BK227"/>
  <c i="4" r="J150"/>
  <c i="2" r="J109"/>
  <c r="J191"/>
  <c i="3" r="J92"/>
  <c i="4" r="BK121"/>
  <c i="2" r="BK94"/>
  <c i="3" r="BK167"/>
  <c r="J189"/>
  <c i="4" r="J93"/>
  <c i="2" r="J209"/>
  <c r="BK127"/>
  <c i="3" r="BK122"/>
  <c i="2" r="J134"/>
  <c i="3" r="BK207"/>
  <c i="4" r="BK140"/>
  <c i="2" r="BK93"/>
  <c i="3" r="BK212"/>
  <c i="4" r="BK164"/>
  <c i="2" r="J217"/>
  <c i="3" r="BK129"/>
  <c r="J157"/>
  <c i="4" r="J160"/>
  <c i="3" r="BK142"/>
  <c r="J181"/>
  <c i="4" r="J117"/>
  <c i="2" r="BK143"/>
  <c i="3" r="BK193"/>
  <c i="4" r="BK100"/>
  <c i="2" r="BK113"/>
  <c i="3" r="J163"/>
  <c i="4" r="J107"/>
  <c i="2" r="BK171"/>
  <c i="3" r="BK146"/>
  <c r="J145"/>
  <c i="2" r="BK124"/>
  <c i="3" r="J124"/>
  <c i="4" r="BK109"/>
  <c i="2" r="BK179"/>
  <c r="BK140"/>
  <c i="3" r="J173"/>
  <c i="4" r="J166"/>
  <c i="2" r="BK189"/>
  <c i="3" r="J112"/>
  <c i="4" r="BK193"/>
  <c i="2" r="J173"/>
  <c i="3" r="BK145"/>
  <c r="BK110"/>
  <c i="2" r="J123"/>
  <c i="3" r="J116"/>
  <c r="BK183"/>
  <c i="4" r="BK144"/>
  <c i="3" r="BK187"/>
  <c i="4" r="BK97"/>
  <c r="BK124"/>
  <c i="2" r="J171"/>
  <c i="3" r="J212"/>
  <c i="4" r="BK119"/>
  <c i="2" r="J169"/>
  <c i="3" r="J205"/>
  <c i="2" r="BK175"/>
  <c i="3" r="BK223"/>
  <c r="BK244"/>
  <c i="2" r="BK131"/>
  <c i="3" r="J193"/>
  <c r="J151"/>
  <c i="4" r="BK126"/>
  <c r="BK106"/>
  <c i="2" r="J114"/>
  <c i="3" r="BK121"/>
  <c i="4" r="J182"/>
  <c i="2" r="BK195"/>
  <c i="3" r="BK140"/>
  <c r="J95"/>
  <c i="4" r="J126"/>
  <c i="2" r="J96"/>
  <c i="3" r="J121"/>
  <c r="J209"/>
  <c r="BK237"/>
  <c i="2" r="BK193"/>
  <c r="BK211"/>
  <c i="3" r="BK203"/>
  <c i="4" r="J116"/>
  <c i="2" r="BK163"/>
  <c r="J113"/>
  <c i="3" r="BK124"/>
  <c i="2" r="BK120"/>
  <c r="J187"/>
  <c i="3" r="J105"/>
  <c r="J110"/>
  <c i="4" r="J97"/>
  <c i="2" r="J99"/>
  <c r="J120"/>
  <c i="3" r="BK211"/>
  <c r="BK161"/>
  <c i="4" r="BK168"/>
  <c i="3" r="J221"/>
  <c r="J128"/>
  <c i="4" r="BK146"/>
  <c i="2" r="BK185"/>
  <c i="3" r="J211"/>
  <c i="4" r="J162"/>
  <c i="3" r="J217"/>
  <c r="BK132"/>
  <c i="2" r="J140"/>
  <c r="J127"/>
  <c i="3" r="BK155"/>
  <c r="J167"/>
  <c i="2" r="BK132"/>
  <c i="3" r="BK149"/>
  <c i="4" r="J170"/>
  <c i="2" r="J149"/>
  <c i="3" r="BK205"/>
  <c i="4" r="BK142"/>
  <c i="3" r="J171"/>
  <c i="4" r="BK187"/>
  <c i="2" r="BK137"/>
  <c r="J119"/>
  <c i="3" r="J114"/>
  <c i="4" r="BK90"/>
  <c i="2" r="BK169"/>
  <c i="3" r="BK131"/>
  <c r="J149"/>
  <c i="4" r="BK114"/>
  <c i="2" r="J110"/>
  <c r="BK191"/>
  <c r="J105"/>
  <c i="3" r="BK250"/>
  <c i="4" r="J180"/>
  <c i="2" r="BK103"/>
  <c i="3" r="BK94"/>
  <c r="J203"/>
  <c i="4" r="BK174"/>
  <c i="3" r="J142"/>
  <c r="J225"/>
  <c r="BK201"/>
  <c i="2" r="J151"/>
  <c i="3" r="BK189"/>
  <c i="4" r="BK180"/>
  <c i="2" r="BK206"/>
  <c i="3" r="J115"/>
  <c i="4" r="BK101"/>
  <c i="2" r="BK102"/>
  <c i="3" r="J98"/>
  <c r="J90"/>
  <c i="4" r="J164"/>
  <c i="2" r="BK145"/>
  <c i="3" r="J233"/>
  <c r="BK239"/>
  <c i="2" r="J102"/>
  <c r="BK181"/>
  <c i="3" r="BK221"/>
  <c i="4" r="J185"/>
  <c i="2" r="J200"/>
  <c r="BK125"/>
  <c i="3" r="J122"/>
  <c i="4" r="J154"/>
  <c r="BK96"/>
  <c i="2" r="J204"/>
  <c i="3" r="J139"/>
  <c i="4" r="BK150"/>
  <c i="2" r="J145"/>
  <c i="3" r="BK181"/>
  <c i="4" r="J119"/>
  <c i="2" r="J214"/>
  <c i="4" r="J90"/>
  <c r="J142"/>
  <c i="3" r="J187"/>
  <c r="BK173"/>
  <c i="2" r="J117"/>
  <c r="J179"/>
  <c i="3" r="J125"/>
  <c i="4" r="BK160"/>
  <c i="3" r="J99"/>
  <c r="BK143"/>
  <c r="BK125"/>
  <c i="2" r="J167"/>
  <c i="3" r="BK163"/>
  <c r="BK107"/>
  <c i="2" l="1" r="R208"/>
  <c i="3" r="BK89"/>
  <c r="J89"/>
  <c r="J61"/>
  <c r="BK236"/>
  <c r="J236"/>
  <c r="J64"/>
  <c i="2" r="T90"/>
  <c r="BK203"/>
  <c r="J203"/>
  <c r="J65"/>
  <c i="3" r="BK174"/>
  <c r="J174"/>
  <c r="J62"/>
  <c r="R241"/>
  <c i="2" r="T203"/>
  <c i="3" r="P236"/>
  <c i="2" r="P90"/>
  <c r="P89"/>
  <c r="T208"/>
  <c i="3" r="T174"/>
  <c r="T241"/>
  <c i="2" r="P162"/>
  <c r="R203"/>
  <c r="R202"/>
  <c i="3" r="T89"/>
  <c r="T88"/>
  <c r="P241"/>
  <c i="4" r="P89"/>
  <c i="2" r="BK90"/>
  <c r="J90"/>
  <c r="J61"/>
  <c r="BK208"/>
  <c r="J208"/>
  <c r="J66"/>
  <c i="3" r="P174"/>
  <c i="4" r="R89"/>
  <c i="2" r="T162"/>
  <c r="P208"/>
  <c i="3" r="R174"/>
  <c i="4" r="BK143"/>
  <c r="J143"/>
  <c r="J62"/>
  <c r="T143"/>
  <c r="R179"/>
  <c i="2" r="R90"/>
  <c r="P203"/>
  <c r="P202"/>
  <c i="3" r="P89"/>
  <c r="P88"/>
  <c r="T236"/>
  <c r="T235"/>
  <c i="4" r="T89"/>
  <c r="T88"/>
  <c r="BK179"/>
  <c r="J179"/>
  <c r="J64"/>
  <c r="R184"/>
  <c i="2" r="R162"/>
  <c i="3" r="R236"/>
  <c r="R235"/>
  <c i="4" r="BK89"/>
  <c r="J89"/>
  <c r="J61"/>
  <c r="R143"/>
  <c r="T179"/>
  <c r="P184"/>
  <c i="2" r="BK162"/>
  <c r="J162"/>
  <c r="J62"/>
  <c i="3" r="R89"/>
  <c r="R88"/>
  <c r="R87"/>
  <c r="BK241"/>
  <c r="J241"/>
  <c r="J65"/>
  <c i="4" r="P143"/>
  <c r="P179"/>
  <c r="P178"/>
  <c r="BK184"/>
  <c r="J184"/>
  <c r="J65"/>
  <c r="T184"/>
  <c i="2" r="BK199"/>
  <c r="J199"/>
  <c r="J63"/>
  <c r="BK216"/>
  <c r="J216"/>
  <c r="J68"/>
  <c i="3" r="BK246"/>
  <c r="J246"/>
  <c r="J66"/>
  <c i="2" r="BK213"/>
  <c r="J213"/>
  <c r="J67"/>
  <c i="4" r="BK189"/>
  <c r="J189"/>
  <c r="J66"/>
  <c r="BK192"/>
  <c r="J192"/>
  <c r="J67"/>
  <c i="3" r="BK249"/>
  <c r="J249"/>
  <c r="J67"/>
  <c i="4" r="J81"/>
  <c r="BE98"/>
  <c r="BE106"/>
  <c r="BE117"/>
  <c r="BE119"/>
  <c r="BE122"/>
  <c r="BE130"/>
  <c r="F84"/>
  <c i="3" r="BK88"/>
  <c r="J88"/>
  <c r="J60"/>
  <c i="4" r="BE93"/>
  <c r="BE107"/>
  <c r="BE116"/>
  <c r="BE126"/>
  <c r="BE136"/>
  <c r="BE158"/>
  <c r="BE164"/>
  <c r="BE152"/>
  <c r="BE156"/>
  <c r="BE182"/>
  <c r="E77"/>
  <c r="BE104"/>
  <c r="BE113"/>
  <c r="BE128"/>
  <c r="BE134"/>
  <c r="BE146"/>
  <c r="BE162"/>
  <c r="BE174"/>
  <c r="BE190"/>
  <c r="BE193"/>
  <c r="BE97"/>
  <c r="BE111"/>
  <c r="BE138"/>
  <c r="BE150"/>
  <c r="BE101"/>
  <c r="BE109"/>
  <c r="BE110"/>
  <c r="BE114"/>
  <c r="BE187"/>
  <c r="BE94"/>
  <c r="BE124"/>
  <c r="BE142"/>
  <c r="BE148"/>
  <c r="BE165"/>
  <c r="BE166"/>
  <c r="BE170"/>
  <c r="BE185"/>
  <c r="BE90"/>
  <c r="BE96"/>
  <c r="BE100"/>
  <c r="BE103"/>
  <c r="BE140"/>
  <c r="BE172"/>
  <c r="BE176"/>
  <c r="BE180"/>
  <c r="J55"/>
  <c r="BE92"/>
  <c r="BE118"/>
  <c r="BE132"/>
  <c r="BE154"/>
  <c r="BE121"/>
  <c r="BE144"/>
  <c r="BE160"/>
  <c r="BE168"/>
  <c i="3" r="F55"/>
  <c r="BE101"/>
  <c r="BE128"/>
  <c r="BE137"/>
  <c i="2" r="BK202"/>
  <c r="J202"/>
  <c r="J64"/>
  <c i="3" r="BE102"/>
  <c r="BE142"/>
  <c r="BE145"/>
  <c r="BE167"/>
  <c r="BE209"/>
  <c r="BE215"/>
  <c r="BE237"/>
  <c r="BE93"/>
  <c r="BE98"/>
  <c r="BE104"/>
  <c r="BE119"/>
  <c r="BE122"/>
  <c r="BE132"/>
  <c r="BE136"/>
  <c r="BE149"/>
  <c r="BE163"/>
  <c r="BE172"/>
  <c r="BE189"/>
  <c r="BE239"/>
  <c r="J52"/>
  <c r="E77"/>
  <c r="BE115"/>
  <c r="BE133"/>
  <c r="BE191"/>
  <c r="BE217"/>
  <c r="BE242"/>
  <c r="BE244"/>
  <c r="BE90"/>
  <c r="BE124"/>
  <c r="BE129"/>
  <c r="BE151"/>
  <c r="BE165"/>
  <c r="BE207"/>
  <c r="BE247"/>
  <c r="BE250"/>
  <c i="2" r="BK89"/>
  <c r="J89"/>
  <c r="J60"/>
  <c i="3" r="BE105"/>
  <c r="BE143"/>
  <c r="BE148"/>
  <c r="BE161"/>
  <c r="BE173"/>
  <c r="BE223"/>
  <c r="BE94"/>
  <c r="BE107"/>
  <c r="BE116"/>
  <c r="BE127"/>
  <c r="BE139"/>
  <c r="BE155"/>
  <c r="BE175"/>
  <c r="BE187"/>
  <c r="BE197"/>
  <c r="BE233"/>
  <c r="J55"/>
  <c r="BE95"/>
  <c r="BE111"/>
  <c r="BE125"/>
  <c r="BE140"/>
  <c r="BE146"/>
  <c r="BE159"/>
  <c r="BE179"/>
  <c r="BE183"/>
  <c r="BE212"/>
  <c r="BE221"/>
  <c r="BE231"/>
  <c r="BE153"/>
  <c r="BE169"/>
  <c r="BE97"/>
  <c r="BE118"/>
  <c r="BE121"/>
  <c r="BE134"/>
  <c r="BE181"/>
  <c r="BE193"/>
  <c r="BE205"/>
  <c r="BE225"/>
  <c r="BE92"/>
  <c r="BE108"/>
  <c r="BE112"/>
  <c r="BE157"/>
  <c r="BE177"/>
  <c r="BE195"/>
  <c r="BE211"/>
  <c r="BE213"/>
  <c r="BE227"/>
  <c r="BE229"/>
  <c r="BE99"/>
  <c r="BE110"/>
  <c r="BE114"/>
  <c r="BE131"/>
  <c r="BE171"/>
  <c r="BE185"/>
  <c r="BE199"/>
  <c r="BE201"/>
  <c r="BE203"/>
  <c r="BE219"/>
  <c i="2" r="F55"/>
  <c r="BE94"/>
  <c r="BE98"/>
  <c r="BE103"/>
  <c r="BE111"/>
  <c r="BE122"/>
  <c r="BE141"/>
  <c r="BE161"/>
  <c r="BE177"/>
  <c r="E78"/>
  <c r="BE120"/>
  <c r="BE124"/>
  <c r="BE131"/>
  <c r="BE167"/>
  <c r="BE185"/>
  <c r="BE206"/>
  <c r="BE95"/>
  <c r="BE116"/>
  <c r="BE117"/>
  <c r="BE171"/>
  <c r="BE173"/>
  <c r="BE200"/>
  <c r="BE209"/>
  <c r="BE100"/>
  <c r="BE109"/>
  <c r="BE113"/>
  <c r="BE119"/>
  <c r="BE134"/>
  <c r="BE140"/>
  <c r="BE135"/>
  <c r="BE157"/>
  <c r="BE183"/>
  <c r="BE189"/>
  <c r="BE193"/>
  <c r="BE197"/>
  <c r="J82"/>
  <c r="BE91"/>
  <c r="BE96"/>
  <c r="BE123"/>
  <c r="BE125"/>
  <c r="BE128"/>
  <c r="BE137"/>
  <c r="BE191"/>
  <c r="J55"/>
  <c r="BE93"/>
  <c r="BE106"/>
  <c r="BE114"/>
  <c r="BE138"/>
  <c r="BE149"/>
  <c r="BE151"/>
  <c r="BE163"/>
  <c r="BE204"/>
  <c r="BE102"/>
  <c r="BE129"/>
  <c r="BE143"/>
  <c r="BE147"/>
  <c r="BE181"/>
  <c r="BE214"/>
  <c r="BE217"/>
  <c r="BE110"/>
  <c r="BE127"/>
  <c r="BE145"/>
  <c r="BE153"/>
  <c r="BE165"/>
  <c r="BE179"/>
  <c r="BE186"/>
  <c r="BE211"/>
  <c r="BE99"/>
  <c r="BE107"/>
  <c r="BE155"/>
  <c r="BE159"/>
  <c r="BE169"/>
  <c r="BE187"/>
  <c r="BE195"/>
  <c r="BE105"/>
  <c r="BE132"/>
  <c r="BE175"/>
  <c r="F36"/>
  <c i="1" r="BC55"/>
  <c i="4" r="F36"/>
  <c i="1" r="BC57"/>
  <c i="3" r="F37"/>
  <c i="1" r="BD56"/>
  <c i="2" r="F34"/>
  <c i="1" r="BA55"/>
  <c i="4" r="J34"/>
  <c i="1" r="AW57"/>
  <c i="3" r="J34"/>
  <c i="1" r="AW56"/>
  <c i="3" r="F36"/>
  <c i="1" r="BC56"/>
  <c i="4" r="F37"/>
  <c i="1" r="BD57"/>
  <c i="4" r="F34"/>
  <c i="1" r="BA57"/>
  <c i="3" r="F34"/>
  <c i="1" r="BA56"/>
  <c i="4" r="F35"/>
  <c i="1" r="BB57"/>
  <c i="3" r="F35"/>
  <c i="1" r="BB56"/>
  <c i="2" r="F35"/>
  <c i="1" r="BB55"/>
  <c i="2" r="F37"/>
  <c i="1" r="BD55"/>
  <c i="2" r="J34"/>
  <c i="1" r="AW55"/>
  <c i="2" l="1" r="R89"/>
  <c r="R88"/>
  <c i="3" r="T87"/>
  <c i="4" r="T178"/>
  <c r="T87"/>
  <c i="2" r="P88"/>
  <c i="1" r="AU55"/>
  <c i="4" r="P88"/>
  <c r="P87"/>
  <c i="1" r="AU57"/>
  <c i="2" r="T89"/>
  <c i="4" r="R178"/>
  <c i="3" r="P235"/>
  <c r="P87"/>
  <c i="1" r="AU56"/>
  <c i="4" r="R88"/>
  <c i="2" r="T202"/>
  <c i="3" r="BK235"/>
  <c r="J235"/>
  <c r="J63"/>
  <c i="4" r="BK178"/>
  <c r="J178"/>
  <c r="J63"/>
  <c r="BK88"/>
  <c r="J88"/>
  <c r="J60"/>
  <c i="3" r="BK87"/>
  <c r="J87"/>
  <c i="2" r="BK88"/>
  <c r="J88"/>
  <c r="J59"/>
  <c i="3" r="F33"/>
  <c i="1" r="AZ56"/>
  <c i="2" r="F33"/>
  <c i="1" r="AZ55"/>
  <c r="BC54"/>
  <c r="W32"/>
  <c i="3" r="J30"/>
  <c i="1" r="AG56"/>
  <c i="3" r="J33"/>
  <c i="1" r="AV56"/>
  <c r="AT56"/>
  <c r="BB54"/>
  <c r="AX54"/>
  <c r="BA54"/>
  <c r="W30"/>
  <c i="4" r="J33"/>
  <c i="1" r="AV57"/>
  <c r="AT57"/>
  <c i="2" r="J33"/>
  <c i="1" r="AV55"/>
  <c r="AT55"/>
  <c i="4" r="F33"/>
  <c i="1" r="AZ57"/>
  <c r="BD54"/>
  <c r="W33"/>
  <c i="4" l="1" r="R87"/>
  <c i="2" r="T88"/>
  <c i="4" r="BK87"/>
  <c r="J87"/>
  <c r="J59"/>
  <c i="1" r="AN56"/>
  <c i="3" r="J59"/>
  <c r="J39"/>
  <c i="1" r="W31"/>
  <c r="AW54"/>
  <c r="AK30"/>
  <c r="AZ54"/>
  <c r="W29"/>
  <c r="AU54"/>
  <c i="2" r="J30"/>
  <c i="1" r="AG55"/>
  <c r="AY54"/>
  <c i="2" l="1" r="J39"/>
  <c i="1" r="AN55"/>
  <c i="4" r="J30"/>
  <c i="1" r="AG57"/>
  <c r="AG54"/>
  <c r="AK26"/>
  <c r="AV54"/>
  <c r="AK29"/>
  <c r="AK35"/>
  <c i="4" l="1" r="J39"/>
  <c i="1" r="AN57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<sst xmlns="http://schemas.openxmlformats.org/spreadsheetml/2006/main">
  <si>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</si>
  <si>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</si>
  <si>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</si>
  <si>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</si>
  <si>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</si>
  <si>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{ca7b5699-27d4-4376-9fcb-f7ab19d6e67c}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</si>
  <si>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</si>
  <si>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</si>
  <si>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</si>
  <si>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</si>
  <si>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</si>
  <si>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</si>
  <si>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</si>
  <si>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</si>
  <si>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2025/08/01/03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</si>
  <si>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</si>
  <si>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</si>
  <si>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SÚS PK - výměna venkovního osvětlení (Pardubicko)</t>
  </si>
  <si>
    <t>KSO:</t>
  </si>
  <si>
    <t/>
  </si>
  <si>
    <t>CC-CZ:</t>
  </si>
  <si>
    <t>Místo:</t>
  </si>
  <si>
    <t>Pardubický kraj</t>
  </si>
  <si>
    <t>Datum:</t>
  </si>
  <si>
    <t>1. 9. 2025</t>
  </si>
  <si>
    <t>Zadavatel:</t>
  </si>
  <si>
    <t>IČ:</t>
  </si>
  <si>
    <t xml:space="preserve"> Správa a údržba silnic Pardubického kraj</t>
  </si>
  <si>
    <t>DIČ:</t>
  </si>
  <si>
    <t>Účastník:</t>
  </si>
  <si>
    <t>Vyplň údaj</t>
  </si>
  <si>
    <t>Projektant:</t>
  </si>
  <si>
    <t>Jaroslav Kulička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</si>
  <si>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</si>
  <si>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</si>
  <si>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</si>
  <si>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</si>
  <si>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</si>
  <si>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</si>
  <si>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</si>
  <si>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</si>
  <si>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</si>
  <si>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</si>
  <si>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</si>
  <si>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</si>
  <si>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</si>
  <si>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</si>
  <si>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</si>
  <si>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</si>
  <si>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</si>
  <si>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</si>
  <si>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</si>
  <si>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</si>
  <si>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</si>
  <si>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</si>
  <si>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</si>
  <si>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</si>
  <si>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</si>
  <si>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</si>
  <si>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</si>
  <si>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</si>
  <si>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</si>
  <si>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</si>
  <si>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</si>
  <si>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</si>
  <si>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</si>
  <si>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</si>
  <si>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</si>
  <si>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</si>
  <si>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</si>
  <si>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</si>
  <si>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</si>
  <si>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</si>
  <si>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</si>
  <si>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</si>
  <si>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</si>
  <si>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</si>
  <si>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SO06</t>
  </si>
  <si>
    <t>Holice</t>
  </si>
  <si>
    <t>STA</t>
  </si>
  <si>
    <t>1</t>
  </si>
  <si>
    <t>{017e12b7-561d-46e8-ae1e-c83ccc2841d2}</t>
  </si>
  <si>
    <t>2</t>
  </si>
  <si>
    <t>SO07</t>
  </si>
  <si>
    <t>Doubravice</t>
  </si>
  <si>
    <t>{63c6c67d-eecb-4526-a175-b3f689a1bdcd}</t>
  </si>
  <si>
    <t>SO08</t>
  </si>
  <si>
    <t>Přelouč</t>
  </si>
  <si>
    <t>{d8e38a6e-1bad-4003-a3ea-853e4066a54d}</t>
  </si>
  <si>
    <t>KRYCÍ LIST SOUPISU PRACÍ</t>
  </si>
  <si>
    <t>Objekt:</t>
  </si>
  <si>
    <t>SO06 - Holice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</si>
  <si>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</si>
  <si>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</si>
  <si>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</si>
  <si>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</si>
  <si>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</si>
  <si>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</si>
  <si>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</si>
  <si>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</si>
  <si>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</si>
  <si>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</si>
  <si>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</si>
  <si>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</si>
  <si>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</si>
  <si>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</si>
  <si>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</si>
  <si>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</si>
  <si>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</si>
  <si>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</si>
  <si>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</si>
  <si>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</si>
  <si>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</si>
  <si>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</si>
  <si>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</si>
  <si>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</si>
  <si>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</si>
  <si>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</si>
  <si>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</si>
  <si>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</si>
  <si>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</si>
  <si>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</si>
  <si>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</si>
  <si>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</si>
  <si>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</si>
  <si>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210203901</t>
  </si>
  <si>
    <t>Montáž svítidel LED se zapojením vodičů průmyslových nebo venkovních na výložník nebo dřík</t>
  </si>
  <si>
    <t>kus</t>
  </si>
  <si>
    <t>64</t>
  </si>
  <si>
    <t>-897530165</t>
  </si>
  <si>
    <t>Online PSC</t>
  </si>
  <si>
    <t>https://podminky.urs.cz/item/CS_URS_2025_01/210203901</t>
  </si>
  <si>
    <t>NE11</t>
  </si>
  <si>
    <t>Svítidlo venkovního osvětlení TYP HO.1 - 82.5W, 9956lm, 3000K</t>
  </si>
  <si>
    <t>ks</t>
  </si>
  <si>
    <t>256</t>
  </si>
  <si>
    <t>-1007602478</t>
  </si>
  <si>
    <t>NE12</t>
  </si>
  <si>
    <t>Svítidlo venkovního osvětlení TYP HO.2 - 55.6W, 6782lm, 3000K</t>
  </si>
  <si>
    <t>-778266829</t>
  </si>
  <si>
    <t>4</t>
  </si>
  <si>
    <t>NE22</t>
  </si>
  <si>
    <t>Recyklační poplatek svítidla</t>
  </si>
  <si>
    <t>-420621269</t>
  </si>
  <si>
    <t>5</t>
  </si>
  <si>
    <t>210204011</t>
  </si>
  <si>
    <t>Montáž stožárů osvětlení samostatně stojících ocelových, délky do 12 m</t>
  </si>
  <si>
    <t>439220421</t>
  </si>
  <si>
    <t>https://podminky.urs.cz/item/CS_URS_2025_01/210204011</t>
  </si>
  <si>
    <t>6</t>
  </si>
  <si>
    <t>31674107</t>
  </si>
  <si>
    <t>stožár osvětlovací uliční Pz 159/133/114 v 8,2m</t>
  </si>
  <si>
    <t>128</t>
  </si>
  <si>
    <t>-2003996551</t>
  </si>
  <si>
    <t>7</t>
  </si>
  <si>
    <t>31674126</t>
  </si>
  <si>
    <t>manžeta ocelová ochranná na stožár d=159mm</t>
  </si>
  <si>
    <t>-911688214</t>
  </si>
  <si>
    <t>8</t>
  </si>
  <si>
    <t>210204104</t>
  </si>
  <si>
    <t>Montáž výložníků osvětlení jednoramenných sloupových, hmotnosti přes 35 kg</t>
  </si>
  <si>
    <t>478310680</t>
  </si>
  <si>
    <t>https://podminky.urs.cz/item/CS_URS_2025_01/210204104</t>
  </si>
  <si>
    <t>9</t>
  </si>
  <si>
    <t>34844471</t>
  </si>
  <si>
    <t>výložník obloukový jednoduchý k osvětlovacím stožárům uličním výška 1800mm vyložení 2000mm</t>
  </si>
  <si>
    <t>-753258855</t>
  </si>
  <si>
    <t>10</t>
  </si>
  <si>
    <t>210204106</t>
  </si>
  <si>
    <t>Montáž výložníků osvětlení dvouramenných sloupových, hmotnosti přes 70 kg</t>
  </si>
  <si>
    <t>947985195</t>
  </si>
  <si>
    <t>https://podminky.urs.cz/item/CS_URS_2025_01/210204106</t>
  </si>
  <si>
    <t>11</t>
  </si>
  <si>
    <t>34844462</t>
  </si>
  <si>
    <t>výložník obloukový dvojnásobný k osvětlovacím stožárům uličním výška 1800mm vyložení 2000mm (90°)</t>
  </si>
  <si>
    <t>1678986484</t>
  </si>
  <si>
    <t>34844462R</t>
  </si>
  <si>
    <t>výložník obloukový dvojnásobný k osvětlovacím stožárům uličním výška 1800mm vyložení 2000mm (180°)</t>
  </si>
  <si>
    <t>1630721160</t>
  </si>
  <si>
    <t>13</t>
  </si>
  <si>
    <t>210204202</t>
  </si>
  <si>
    <t>Montáž elektrovýzbroje stožárů osvětlení 2 okruhy</t>
  </si>
  <si>
    <t>394908505</t>
  </si>
  <si>
    <t>https://podminky.urs.cz/item/CS_URS_2025_01/210204202</t>
  </si>
  <si>
    <t>14</t>
  </si>
  <si>
    <t>31674131</t>
  </si>
  <si>
    <t>výzbroj stožárová SV 6.16.4</t>
  </si>
  <si>
    <t>685151783</t>
  </si>
  <si>
    <t>15</t>
  </si>
  <si>
    <t>31674133</t>
  </si>
  <si>
    <t>výzbroj stožárová SV 6.16.4/2</t>
  </si>
  <si>
    <t>-279817937</t>
  </si>
  <si>
    <t>16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</si>
  <si>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</si>
  <si>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</si>
  <si>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m</t>
  </si>
  <si>
    <t>1104100028</t>
  </si>
  <si>
    <t>https://podminky.urs.cz/item/CS_URS_2025_01/210812011</t>
  </si>
  <si>
    <t>17</t>
  </si>
  <si>
    <t>34111030</t>
  </si>
  <si>
    <t>kabel instalační jádro Cu plné izolace PVC plášť PVC 450/750V (CYKY) 3x1,5mm2</t>
  </si>
  <si>
    <t>311956474</t>
  </si>
  <si>
    <t>18</t>
  </si>
  <si>
    <t>210902011</t>
  </si>
  <si>
    <t>Montáž izolovaných kabelů hliníkových do 1 kV bez ukončení plných nebo laněných kulatých (např. AYKY) uložených volně počtu a průřezu žil 4x16 mm2</t>
  </si>
  <si>
    <t>-629810642</t>
  </si>
  <si>
    <t>https://podminky.urs.cz/item/CS_URS_2025_01/210902011</t>
  </si>
  <si>
    <t>19</t>
  </si>
  <si>
    <t>34112312</t>
  </si>
  <si>
    <t>kabel instalační jádro Al plné izolace PVC plášť PVC 450/750V (AYKY) 4x10mm2</t>
  </si>
  <si>
    <t>-627545449</t>
  </si>
  <si>
    <t>20</t>
  </si>
  <si>
    <t>210101233</t>
  </si>
  <si>
    <t>Propojení kabelů nebo vodičů spojkou do 1 kV venkovní smršťovací kabelů celoplastových, počtu a průřezu žil do 4 x 10 až 16 mm2</t>
  </si>
  <si>
    <t>-2112710541</t>
  </si>
  <si>
    <t>https://podminky.urs.cz/item/CS_URS_2025_01/210101233</t>
  </si>
  <si>
    <t>35436029</t>
  </si>
  <si>
    <t>spojka kabelová smršťovaná přímá do 1kV 91ahsc-35 3-4ž.x6-35mm</t>
  </si>
  <si>
    <t>1732184604</t>
  </si>
  <si>
    <t>22</t>
  </si>
  <si>
    <t>210220022</t>
  </si>
  <si>
    <t>Montáž uzemňovacího vedení s upevněním, propojením a připojením pomocí svorek v zemi s izolací spojů vodičů FeZn drátem nebo lanem průměru do 10 mm v městské zástavbě</t>
  </si>
  <si>
    <t>-1382168174</t>
  </si>
  <si>
    <t>https://podminky.urs.cz/item/CS_URS_2025_01/210220022</t>
  </si>
  <si>
    <t>23</t>
  </si>
  <si>
    <t>35441073</t>
  </si>
  <si>
    <t>drát D 10mm FeZn</t>
  </si>
  <si>
    <t>kg</t>
  </si>
  <si>
    <t>-1368748640</t>
  </si>
  <si>
    <t>24</t>
  </si>
  <si>
    <t>35441895</t>
  </si>
  <si>
    <t>svorka připojovací k připojení kovových částí</t>
  </si>
  <si>
    <t>966839902</t>
  </si>
  <si>
    <t>25</t>
  </si>
  <si>
    <t>35441996</t>
  </si>
  <si>
    <t>svorka odbočovací a spojovací pro spojování kruhových a páskových vodičů, FeZn</t>
  </si>
  <si>
    <t>-1797707796</t>
  </si>
  <si>
    <t>26</t>
  </si>
  <si>
    <t>460791113</t>
  </si>
  <si>
    <t>Montáž trubek ochranných uložených volně do rýhy plastových tuhých, vnitřního průměru přes 50 do 90 mm</t>
  </si>
  <si>
    <t>276082067</t>
  </si>
  <si>
    <t>https://podminky.urs.cz/item/CS_URS_2025_01/460791113</t>
  </si>
  <si>
    <t>27</t>
  </si>
  <si>
    <t>34571532</t>
  </si>
  <si>
    <t>trubka elektroinstalační plastová ohebná vysoce odolná z PVC s vnitřní kluznou vrstvou UV stabilní D 50,3/63mm poloměr ohybu &gt;400mm</t>
  </si>
  <si>
    <t>2075364674</t>
  </si>
  <si>
    <t>28</t>
  </si>
  <si>
    <t>NE28</t>
  </si>
  <si>
    <t>Redukce stožáru/výložníku na průměr 60mm</t>
  </si>
  <si>
    <t>1903980080</t>
  </si>
  <si>
    <t>29</t>
  </si>
  <si>
    <t>741110002</t>
  </si>
  <si>
    <t>Montáž trubek elektroinstalačních s nasunutím nebo našroubováním do krabic plastových tuhých, uložených pevně, vnější Ø přes 23 do 35 mm</t>
  </si>
  <si>
    <t>-1458175220</t>
  </si>
  <si>
    <t>https://podminky.urs.cz/item/CS_URS_2025_01/741110002</t>
  </si>
  <si>
    <t>30</t>
  </si>
  <si>
    <t>34571094</t>
  </si>
  <si>
    <t>trubka elektroinstalační tuhá z PVC, délka 3m</t>
  </si>
  <si>
    <t>32</t>
  </si>
  <si>
    <t>1210954739</t>
  </si>
  <si>
    <t>31</t>
  </si>
  <si>
    <t>460932132</t>
  </si>
  <si>
    <t>Osazení kotevních prvků hmoždinek včetně vyvrtání otvorů, pro upevnění elektroinstalací ve stěnách železobetonových, vnějšího průměru přes 8 do 12 mm</t>
  </si>
  <si>
    <t>-193259245</t>
  </si>
  <si>
    <t>https://podminky.urs.cz/item/CS_URS_2025_01/460932132</t>
  </si>
  <si>
    <t>56281033</t>
  </si>
  <si>
    <t>hmoždinky univerzální</t>
  </si>
  <si>
    <t>100 kus</t>
  </si>
  <si>
    <t>-37946354</t>
  </si>
  <si>
    <t>33</t>
  </si>
  <si>
    <t>741910601</t>
  </si>
  <si>
    <t>Montáž ostatních nosných prvků příchytek plastových</t>
  </si>
  <si>
    <t>-625839785</t>
  </si>
  <si>
    <t>https://podminky.urs.cz/item/CS_URS_2025_01/741910601</t>
  </si>
  <si>
    <t>34</t>
  </si>
  <si>
    <t>34571120</t>
  </si>
  <si>
    <t>příchytka plastová pro tuhé a ohebné plastové trubky</t>
  </si>
  <si>
    <t>-1888102205</t>
  </si>
  <si>
    <t>35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</si>
  <si>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</si>
  <si>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</si>
  <si>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-2040379082</t>
  </si>
  <si>
    <t>https://podminky.urs.cz/item/CS_URS_2025_01/741112022</t>
  </si>
  <si>
    <t>36</t>
  </si>
  <si>
    <t>34571480</t>
  </si>
  <si>
    <t>krabice v uzavřeném provedení PP s krytím IP 66 čtvercová</t>
  </si>
  <si>
    <t>817033809</t>
  </si>
  <si>
    <t>37</t>
  </si>
  <si>
    <t>210100001</t>
  </si>
  <si>
    <t>Ukončení vodičů izolovaných s označením a zapojením v rozváděči nebo na přístroji průřezu žíly do 2,5 mm2</t>
  </si>
  <si>
    <t>-643368745</t>
  </si>
  <si>
    <t>https://podminky.urs.cz/item/CS_URS_2025_01/210100001</t>
  </si>
  <si>
    <t>38</t>
  </si>
  <si>
    <t>210100003</t>
  </si>
  <si>
    <t>Ukončení vodičů izolovaných s označením a zapojením v rozváděči nebo na přístroji průřezu žíly do 16 mm2</t>
  </si>
  <si>
    <t>-963781483</t>
  </si>
  <si>
    <t>https://podminky.urs.cz/item/CS_URS_2025_01/210100003</t>
  </si>
  <si>
    <t>39</t>
  </si>
  <si>
    <t>218202016</t>
  </si>
  <si>
    <t>Demontáž svítidel výbojkových s odpojením vodičů průmyslových nebo venkovních ze sloupku parkového</t>
  </si>
  <si>
    <t>-414480662</t>
  </si>
  <si>
    <t>https://podminky.urs.cz/item/CS_URS_2025_01/218202016</t>
  </si>
  <si>
    <t>40</t>
  </si>
  <si>
    <t>218204011</t>
  </si>
  <si>
    <t>Demontáž stožárů osvětlení ocelových samostatně stojících, délky do 12 m</t>
  </si>
  <si>
    <t>-2061898874</t>
  </si>
  <si>
    <t>https://podminky.urs.cz/item/CS_URS_2025_01/218204011</t>
  </si>
  <si>
    <t>41</t>
  </si>
  <si>
    <t>218204104</t>
  </si>
  <si>
    <t>Demontáž výložníků osvětlení jednoramenných sloupových, hmotnosti přes 35 kg</t>
  </si>
  <si>
    <t>-280661384</t>
  </si>
  <si>
    <t>https://podminky.urs.cz/item/CS_URS_2025_01/218204104</t>
  </si>
  <si>
    <t>42</t>
  </si>
  <si>
    <t>218204125</t>
  </si>
  <si>
    <t>Demontáž patic stožárů osvětlení litinových</t>
  </si>
  <si>
    <t>-2113256061</t>
  </si>
  <si>
    <t>https://podminky.urs.cz/item/CS_URS_2025_01/218204125</t>
  </si>
  <si>
    <t>43</t>
  </si>
  <si>
    <t>218204202</t>
  </si>
  <si>
    <t>Demontáž elektrovýzbroje stožárů osvětlení 2 okruhy</t>
  </si>
  <si>
    <t>1360095101</t>
  </si>
  <si>
    <t>https://podminky.urs.cz/item/CS_URS_2025_01/218204202</t>
  </si>
  <si>
    <t>44</t>
  </si>
  <si>
    <t>218100001</t>
  </si>
  <si>
    <t>Odpojení vodičů izolovaných z rozváděče nebo přístroje průřezu žíly do 2,5 mm2</t>
  </si>
  <si>
    <t>1798389321</t>
  </si>
  <si>
    <t>https://podminky.urs.cz/item/CS_URS_2025_01/218100001</t>
  </si>
  <si>
    <t>45</t>
  </si>
  <si>
    <t>218100003</t>
  </si>
  <si>
    <t>Odpojení vodičů izolovaných z rozváděče nebo přístroje průřezu žíly do 16 mm2</t>
  </si>
  <si>
    <t>2146758869</t>
  </si>
  <si>
    <t>https://podminky.urs.cz/item/CS_URS_2025_01/218100003</t>
  </si>
  <si>
    <t>46</t>
  </si>
  <si>
    <t>218900601</t>
  </si>
  <si>
    <t>Demontáž izolovaných vodičů hliníkových do 1 kV bez odpojení vodičů plných nebo laněných (např. AY, AYY) uložených volně průřezu žíly 16 až 35 mm2</t>
  </si>
  <si>
    <t>1342136844</t>
  </si>
  <si>
    <t>https://podminky.urs.cz/item/CS_URS_2025_01/218900601</t>
  </si>
  <si>
    <t>47</t>
  </si>
  <si>
    <t>NE26</t>
  </si>
  <si>
    <t>Podružný materiál</t>
  </si>
  <si>
    <t>kmpl</t>
  </si>
  <si>
    <t>-2061117610</t>
  </si>
  <si>
    <t>46-M</t>
  </si>
  <si>
    <t>Zemní práce při extr.mont.pracích</t>
  </si>
  <si>
    <t>48</t>
  </si>
  <si>
    <t>460091112</t>
  </si>
  <si>
    <t>Odkop zeminy ručně s přemístěním výkopku do vzdálenosti 3 m od okraje jámy nebo s naložením na dopravní prostředek v hornině třídy těžitelnosti I skupiny 3</t>
  </si>
  <si>
    <t>m3</t>
  </si>
  <si>
    <t>-1611134235</t>
  </si>
  <si>
    <t>https://podminky.urs.cz/item/CS_URS_2025_01/460091112</t>
  </si>
  <si>
    <t>49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</si>
  <si>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</si>
  <si>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</si>
  <si>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-1551239782</t>
  </si>
  <si>
    <t>https://podminky.urs.cz/item/CS_URS_2025_01/460131113</t>
  </si>
  <si>
    <t>50</t>
  </si>
  <si>
    <t>460391123</t>
  </si>
  <si>
    <t>Zásyp jam ručně s uložením výkopku ve vrstvách a úpravou povrchu s přemístění sypaniny ze vzdálenosti do 10 m se zhutněním z horniny třídy těžitelnosti I skupiny 3</t>
  </si>
  <si>
    <t>-2145821432</t>
  </si>
  <si>
    <t>https://podminky.urs.cz/item/CS_URS_2025_01/460391123</t>
  </si>
  <si>
    <t>51</t>
  </si>
  <si>
    <t>460191113</t>
  </si>
  <si>
    <t>Rýhy pro kabelové spojky ručně hloubení s urovnáním dna včetně zásypu se zhutněním s přemístěním výkopku na vzdálenost do 3 m do 10 kV v hornině třídy těžitelnosti I skupiny 3</t>
  </si>
  <si>
    <t>6316501</t>
  </si>
  <si>
    <t>https://podminky.urs.cz/item/CS_URS_2025_01/460191113</t>
  </si>
  <si>
    <t>52</t>
  </si>
  <si>
    <t>460371111</t>
  </si>
  <si>
    <t>Naložení výkopku ručně z hornin třídy těžitelnosti I skupiny 1 až 3</t>
  </si>
  <si>
    <t>-1616756933</t>
  </si>
  <si>
    <t>https://podminky.urs.cz/item/CS_URS_2025_01/460371111</t>
  </si>
  <si>
    <t>53</t>
  </si>
  <si>
    <t>460381111</t>
  </si>
  <si>
    <t>Násyp horniny včetně složení, rozprostření a urovnání ručně nezhutněné</t>
  </si>
  <si>
    <t>664869511</t>
  </si>
  <si>
    <t>https://podminky.urs.cz/item/CS_URS_2025_01/460381111</t>
  </si>
  <si>
    <t>54</t>
  </si>
  <si>
    <t>468051121</t>
  </si>
  <si>
    <t>Bourání základu betonového</t>
  </si>
  <si>
    <t>1344965089</t>
  </si>
  <si>
    <t>https://podminky.urs.cz/item/CS_URS_2025_01/468051121</t>
  </si>
  <si>
    <t>55</t>
  </si>
  <si>
    <t>468081313</t>
  </si>
  <si>
    <t>Vybourání otvorů ve zdivu cihelném plochy do 0,0225 m2 a tloušťky přes 30 do 45 cm</t>
  </si>
  <si>
    <t>1810970913</t>
  </si>
  <si>
    <t>https://podminky.urs.cz/item/CS_URS_2025_01/468081313</t>
  </si>
  <si>
    <t>56</t>
  </si>
  <si>
    <t>460641411</t>
  </si>
  <si>
    <t>Základové konstrukce bednění s případnými vzpěrami nezabudované zřízení</t>
  </si>
  <si>
    <t>m2</t>
  </si>
  <si>
    <t>-2091292558</t>
  </si>
  <si>
    <t>https://podminky.urs.cz/item/CS_URS_2025_01/460641411</t>
  </si>
  <si>
    <t>57</t>
  </si>
  <si>
    <t>460641412</t>
  </si>
  <si>
    <t>Základové konstrukce bednění s případnými vzpěrami nezabudované odstranění</t>
  </si>
  <si>
    <t>-142637551</t>
  </si>
  <si>
    <t>https://podminky.urs.cz/item/CS_URS_2025_01/460641412</t>
  </si>
  <si>
    <t>58</t>
  </si>
  <si>
    <t>460641113</t>
  </si>
  <si>
    <t>Základové konstrukce základ bez bednění do rostlé zeminy z monolitického betonu tř. C 16/20</t>
  </si>
  <si>
    <t>950898654</t>
  </si>
  <si>
    <t>https://podminky.urs.cz/item/CS_URS_2025_01/460641113</t>
  </si>
  <si>
    <t>59</t>
  </si>
  <si>
    <t>NE23</t>
  </si>
  <si>
    <t>Roura plastová DN 300, délka 1.5m</t>
  </si>
  <si>
    <t>204048671</t>
  </si>
  <si>
    <t>60</t>
  </si>
  <si>
    <t>NE24</t>
  </si>
  <si>
    <t>Písek zásypový, fr.0-4</t>
  </si>
  <si>
    <t>193976355</t>
  </si>
  <si>
    <t>61</t>
  </si>
  <si>
    <t>469972111</t>
  </si>
  <si>
    <t>Odvoz suti a vybouraných hmot odvoz suti a vybouraných hmot do 1 km</t>
  </si>
  <si>
    <t>t</t>
  </si>
  <si>
    <t>250222890</t>
  </si>
  <si>
    <t>https://podminky.urs.cz/item/CS_URS_2025_01/469972111</t>
  </si>
  <si>
    <t>62</t>
  </si>
  <si>
    <t>469972121</t>
  </si>
  <si>
    <t>Odvoz suti a vybouraných hmot odvoz suti a vybouraných hmot Příplatek k ceně za každý další i započatý 1 km</t>
  </si>
  <si>
    <t>-498748574</t>
  </si>
  <si>
    <t>https://podminky.urs.cz/item/CS_URS_2025_01/469972121</t>
  </si>
  <si>
    <t>63</t>
  </si>
  <si>
    <t>460361111</t>
  </si>
  <si>
    <t>Poplatek (skládkovné) za uložení zeminy na skládce zatříděné do Katalogu odpadů pod kódem 17 05 04</t>
  </si>
  <si>
    <t>991856790</t>
  </si>
  <si>
    <t>https://podminky.urs.cz/item/CS_URS_2025_01/460361111</t>
  </si>
  <si>
    <t>469973114</t>
  </si>
  <si>
    <t>Poplatek za uložení stavebního odpadu (skládkovné) na skládce ze směsí nebo oddělených frakcí betonu, cihel a keramických výrobků zatříděného do Katalogu odpadů pod kódem 17 01 07</t>
  </si>
  <si>
    <t>-530348067</t>
  </si>
  <si>
    <t>https://podminky.urs.cz/item/CS_URS_2025_01/469973114</t>
  </si>
  <si>
    <t>65</t>
  </si>
  <si>
    <t>469973115</t>
  </si>
  <si>
    <t>Poplatek za uložení stavebního odpadu (skládkovné) na skládce z plastických hmot zatříděného do Katalogu odpadů pod kódem 17 02 03</t>
  </si>
  <si>
    <t>-241610765</t>
  </si>
  <si>
    <t>https://podminky.urs.cz/item/CS_URS_2025_01/469973115</t>
  </si>
  <si>
    <t>66</t>
  </si>
  <si>
    <t>469973116</t>
  </si>
  <si>
    <t>Poplatek za uložení stavebního odpadu (skládkovné) na skládce směsného stavebního a demoličního zatříděného do Katalogu odpadů pod kódem 17 09 04</t>
  </si>
  <si>
    <t>-1466554829</t>
  </si>
  <si>
    <t>https://podminky.urs.cz/item/CS_URS_2025_01/469973116</t>
  </si>
  <si>
    <t>HZS</t>
  </si>
  <si>
    <t>Hodinové zúčtovací sazby</t>
  </si>
  <si>
    <t>67</t>
  </si>
  <si>
    <t>HZS2311</t>
  </si>
  <si>
    <t>Hodinové zúčtovací sazby profesí PSV úpravy povrchů a podlahy malíř, natěrač, lakýrník (nátěr výložníků, včetně barvy)</t>
  </si>
  <si>
    <t>hod</t>
  </si>
  <si>
    <t>512</t>
  </si>
  <si>
    <t>1315290697</t>
  </si>
  <si>
    <t>https://podminky.urs.cz/item/CS_URS_2025_01/HZS2311</t>
  </si>
  <si>
    <t>VRN</t>
  </si>
  <si>
    <t>Vedlejší rozpočtové náklady</t>
  </si>
  <si>
    <t>VRN1</t>
  </si>
  <si>
    <t>Průzkumné, zeměměřičské a projektové práce</t>
  </si>
  <si>
    <t>68</t>
  </si>
  <si>
    <t>013254000</t>
  </si>
  <si>
    <t>Dokumentace skutečného provedení stavby</t>
  </si>
  <si>
    <t>1024</t>
  </si>
  <si>
    <t>-106198925</t>
  </si>
  <si>
    <t>https://podminky.urs.cz/item/CS_URS_2025_01/013254000</t>
  </si>
  <si>
    <t>69</t>
  </si>
  <si>
    <t>210280002</t>
  </si>
  <si>
    <t>Zkoušky a prohlídky elektrických rozvodů a zařízení celková prohlídka, zkoušení, měření a vyhotovení revizní zprávy pro objem montážních prací přes 100 do 500 tisíc Kč (revize)</t>
  </si>
  <si>
    <t>-26992421</t>
  </si>
  <si>
    <t>https://podminky.urs.cz/item/CS_URS_2025_01/210280002</t>
  </si>
  <si>
    <t>VRN3</t>
  </si>
  <si>
    <t>Zařízení staveniště</t>
  </si>
  <si>
    <t>70</t>
  </si>
  <si>
    <t>030001000</t>
  </si>
  <si>
    <t>1446491121</t>
  </si>
  <si>
    <t>https://podminky.urs.cz/item/CS_URS_2025_01/030001000</t>
  </si>
  <si>
    <t>71</t>
  </si>
  <si>
    <t>034303000</t>
  </si>
  <si>
    <t>Dopravní značení na staveništi</t>
  </si>
  <si>
    <t>73938947</t>
  </si>
  <si>
    <t>https://podminky.urs.cz/item/CS_URS_2025_01/034303000</t>
  </si>
  <si>
    <t>VRN4</t>
  </si>
  <si>
    <t>Inženýrská činnost</t>
  </si>
  <si>
    <t>72</t>
  </si>
  <si>
    <t>045303000</t>
  </si>
  <si>
    <t>Koordinační činnost</t>
  </si>
  <si>
    <t>1323453456</t>
  </si>
  <si>
    <t>https://podminky.urs.cz/item/CS_URS_2025_01/045303000</t>
  </si>
  <si>
    <t>VRN7</t>
  </si>
  <si>
    <t>Provozní vlivy</t>
  </si>
  <si>
    <t>73</t>
  </si>
  <si>
    <t>079002000</t>
  </si>
  <si>
    <t>Ostatní provozní vlivy</t>
  </si>
  <si>
    <t>kpml</t>
  </si>
  <si>
    <t>822036417</t>
  </si>
  <si>
    <t>https://podminky.urs.cz/item/CS_URS_2025_01/079002000</t>
  </si>
  <si>
    <t>SO07 - Doubravice</t>
  </si>
  <si>
    <t>1965098708</t>
  </si>
  <si>
    <t>NE13</t>
  </si>
  <si>
    <t>Svítidlo venkovního osvětlení TYP DO.1 - 196.4W, 25477lm, 3000K</t>
  </si>
  <si>
    <t>-1014987232</t>
  </si>
  <si>
    <t>NE14</t>
  </si>
  <si>
    <t>Svítidlo venkovního osvětlení TYP DO.2 - 67.7W, 8375lm, 3000K, s pohybovým čidlem</t>
  </si>
  <si>
    <t>294764005</t>
  </si>
  <si>
    <t>-1062611171</t>
  </si>
  <si>
    <t>308896311</t>
  </si>
  <si>
    <t>-2033417110</t>
  </si>
  <si>
    <t>-788126397</t>
  </si>
  <si>
    <t>-447185552</t>
  </si>
  <si>
    <t>31673001</t>
  </si>
  <si>
    <t>výložník obloukový jednoduchý k osvětlovacím stožárům uličním výška 1800mm vyložení 2500mm</t>
  </si>
  <si>
    <t>1864216825</t>
  </si>
  <si>
    <t>1623775931</t>
  </si>
  <si>
    <t>34844462R2</t>
  </si>
  <si>
    <t>výložník obloukový dvojnásobný k osvětlovacím stožárům uličním výška 1800mm vyložení 2000mm (60°)</t>
  </si>
  <si>
    <t>1376524355</t>
  </si>
  <si>
    <t>210204100</t>
  </si>
  <si>
    <t>Montáž výložníků osvětlení jednoramenných nástěnných, hmotnosti do 35 kg</t>
  </si>
  <si>
    <t>411098766</t>
  </si>
  <si>
    <t>https://podminky.urs.cz/item/CS_URS_2025_01/210204100</t>
  </si>
  <si>
    <t>NE27</t>
  </si>
  <si>
    <t>Výložník stěnový rovný, 500mm</t>
  </si>
  <si>
    <t>638779691</t>
  </si>
  <si>
    <t>-423757711</t>
  </si>
  <si>
    <t>31674135</t>
  </si>
  <si>
    <t>výzbroj stožárová SV 6.16.5p</t>
  </si>
  <si>
    <t>1362650617</t>
  </si>
  <si>
    <t>1736933001</t>
  </si>
  <si>
    <t>-1278457343</t>
  </si>
  <si>
    <t>1089136096</t>
  </si>
  <si>
    <t>34111036</t>
  </si>
  <si>
    <t>kabel instalační jádro Cu plné izolace PVC plášť PVC 450/750V (CYKY) 3x2,5mm2</t>
  </si>
  <si>
    <t>444079202</t>
  </si>
  <si>
    <t>210812061</t>
  </si>
  <si>
    <t>Montáž izolovaných kabelů měděných do 1 kV bez ukončení plných nebo laněných kulatých (např. CYKY, CHKE-R) uložených volně nebo v liště počtu a průřezu žil 5x1,5 až 2,5 mm2</t>
  </si>
  <si>
    <t>-979209367</t>
  </si>
  <si>
    <t>https://podminky.urs.cz/item/CS_URS_2025_01/210812061</t>
  </si>
  <si>
    <t>34111094</t>
  </si>
  <si>
    <t>kabel instalační jádro Cu plné izolace PVC plášť PVC 450/750V (CYKY) 5x2,5mm2</t>
  </si>
  <si>
    <t>-333148204</t>
  </si>
  <si>
    <t>-1212504677</t>
  </si>
  <si>
    <t>1570286716</t>
  </si>
  <si>
    <t>210812065</t>
  </si>
  <si>
    <t>Montáž izolovaných kabelů měděných do 1 kV bez ukončení plných nebo laněných kulatých (např. CYKY, CHKE-R) uložených volně nebo v liště počtu a průřezu žil 5x10 až 16 mm2</t>
  </si>
  <si>
    <t>1011824634</t>
  </si>
  <si>
    <t>https://podminky.urs.cz/item/CS_URS_2025_01/210812065</t>
  </si>
  <si>
    <t>34113034</t>
  </si>
  <si>
    <t>kabel instalační jádro Cu plné izolace PVC plášť PVC 450/750V (CYKY) 5x10mm2</t>
  </si>
  <si>
    <t>1397510794</t>
  </si>
  <si>
    <t>-1433182682</t>
  </si>
  <si>
    <t>1824047282</t>
  </si>
  <si>
    <t>35436020</t>
  </si>
  <si>
    <t>spojka kabelová smršťovaná přímé do 1kV 91ah-20-5s 5x1,5-6mm</t>
  </si>
  <si>
    <t>1909883168</t>
  </si>
  <si>
    <t>80789771</t>
  </si>
  <si>
    <t>1632607553</t>
  </si>
  <si>
    <t>920927668</t>
  </si>
  <si>
    <t>-1626821006</t>
  </si>
  <si>
    <t>-679811239</t>
  </si>
  <si>
    <t>1841425448</t>
  </si>
  <si>
    <t>-2287775</t>
  </si>
  <si>
    <t>-1132832985</t>
  </si>
  <si>
    <t>-786612081</t>
  </si>
  <si>
    <t>1368672418</t>
  </si>
  <si>
    <t>1228418391</t>
  </si>
  <si>
    <t>-39857782</t>
  </si>
  <si>
    <t>1109348765</t>
  </si>
  <si>
    <t>-822415955</t>
  </si>
  <si>
    <t>-1257121591</t>
  </si>
  <si>
    <t>-579841298</t>
  </si>
  <si>
    <t>860559895</t>
  </si>
  <si>
    <t>-597456931</t>
  </si>
  <si>
    <t>1882166709</t>
  </si>
  <si>
    <t>218204113</t>
  </si>
  <si>
    <t>Demontáž výložníků osvětlení dvouramenných nástěnných, hmotnosti přes 70 kg</t>
  </si>
  <si>
    <t>567610319</t>
  </si>
  <si>
    <t>https://podminky.urs.cz/item/CS_URS_2025_01/218204113</t>
  </si>
  <si>
    <t>772655842</t>
  </si>
  <si>
    <t>-918874456</t>
  </si>
  <si>
    <t>-774439518</t>
  </si>
  <si>
    <t>-1252181020</t>
  </si>
  <si>
    <t>-484824583</t>
  </si>
  <si>
    <t>-1204360613</t>
  </si>
  <si>
    <t>NE29</t>
  </si>
  <si>
    <t>Materiál na úpravu stávajícího podružného rozvaděče</t>
  </si>
  <si>
    <t>1481316910</t>
  </si>
  <si>
    <t>NE30</t>
  </si>
  <si>
    <t>Přesun cízího zařízení na stožáru DO.1</t>
  </si>
  <si>
    <t>-632487229</t>
  </si>
  <si>
    <t>460010023</t>
  </si>
  <si>
    <t>Vytyčení trasy vedení kabelového (podzemního) ve volném terénu</t>
  </si>
  <si>
    <t>km</t>
  </si>
  <si>
    <t>1962185925</t>
  </si>
  <si>
    <t>https://podminky.urs.cz/item/CS_URS_2025_01/460010023</t>
  </si>
  <si>
    <t>-385777596</t>
  </si>
  <si>
    <t>1962718581</t>
  </si>
  <si>
    <t>1246510755</t>
  </si>
  <si>
    <t>1220913925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</si>
  <si>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</si>
  <si>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</si>
  <si>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-1875684916</t>
  </si>
  <si>
    <t>https://podminky.urs.cz/item/CS_URS_2025_01/460161172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</si>
  <si>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</si>
  <si>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</si>
  <si>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226161072</t>
  </si>
  <si>
    <t>https://podminky.urs.cz/item/CS_URS_2025_01/460431182</t>
  </si>
  <si>
    <t>460661111</t>
  </si>
  <si>
    <t>Kabelové lože z písku včetně podsypu, zhutnění a urovnání povrchu pro kabely nn bez zakrytí, šířky do 35 cm</t>
  </si>
  <si>
    <t>-74540172</t>
  </si>
  <si>
    <t>https://podminky.urs.cz/item/CS_URS_2025_01/460661111</t>
  </si>
  <si>
    <t>460671114</t>
  </si>
  <si>
    <t>Výstražné prvky pro krytí kabelů včetně vyrovnání povrchu rýhy, rozvinutí a uložení fólie, šířky přes 35 do 40 cm</t>
  </si>
  <si>
    <t>-1134774347</t>
  </si>
  <si>
    <t>https://podminky.urs.cz/item/CS_URS_2025_01/460671114</t>
  </si>
  <si>
    <t>460030011</t>
  </si>
  <si>
    <t>Přípravné terénní práce sejmutí drnu včetně nařezání a uložení na hromady na vzdálenost do 50 m nebo naložení na dopravní prostředek jakékoliv tloušťky</t>
  </si>
  <si>
    <t>1285300698</t>
  </si>
  <si>
    <t>https://podminky.urs.cz/item/CS_URS_2025_01/460030011</t>
  </si>
  <si>
    <t>460581111</t>
  </si>
  <si>
    <t>Úprava terénu položení drnu, včetně zalití vodou na rovině</t>
  </si>
  <si>
    <t>-1124556315</t>
  </si>
  <si>
    <t>https://podminky.urs.cz/item/CS_URS_2025_01/460581111</t>
  </si>
  <si>
    <t>1055102295</t>
  </si>
  <si>
    <t>-1516419036</t>
  </si>
  <si>
    <t>-1313816047</t>
  </si>
  <si>
    <t>-808114385</t>
  </si>
  <si>
    <t>289549179</t>
  </si>
  <si>
    <t>320934891</t>
  </si>
  <si>
    <t>74</t>
  </si>
  <si>
    <t>-1994256953</t>
  </si>
  <si>
    <t>75</t>
  </si>
  <si>
    <t>1444412996</t>
  </si>
  <si>
    <t>76</t>
  </si>
  <si>
    <t>292613322</t>
  </si>
  <si>
    <t>77</t>
  </si>
  <si>
    <t>1098418704</t>
  </si>
  <si>
    <t>78</t>
  </si>
  <si>
    <t>965810808</t>
  </si>
  <si>
    <t>79</t>
  </si>
  <si>
    <t>889226905</t>
  </si>
  <si>
    <t>80</t>
  </si>
  <si>
    <t>-1281255606</t>
  </si>
  <si>
    <t>81</t>
  </si>
  <si>
    <t>958861616</t>
  </si>
  <si>
    <t>82</t>
  </si>
  <si>
    <t>-1128941351</t>
  </si>
  <si>
    <t>83</t>
  </si>
  <si>
    <t>460030022</t>
  </si>
  <si>
    <t>Přípravné terénní práce odstranění dřevitého porostu z keřů nebo stromků průměru kmenů do 5 cm včetně odstranění kořenů a složení do hromad nebo naložení na dopravní prostředek měkkého hustého</t>
  </si>
  <si>
    <t>-132975402</t>
  </si>
  <si>
    <t>https://podminky.urs.cz/item/CS_URS_2025_01/460030022</t>
  </si>
  <si>
    <t>84</t>
  </si>
  <si>
    <t>460871163</t>
  </si>
  <si>
    <t>Podklad vozovek a chodníků včetně rozprostření a úpravy z asfaltového betonu včetně zhutnění, tloušťky přes 10 do 15 cm</t>
  </si>
  <si>
    <t>1361995194</t>
  </si>
  <si>
    <t>https://podminky.urs.cz/item/CS_URS_2025_01/460871163</t>
  </si>
  <si>
    <t>85</t>
  </si>
  <si>
    <t>460881212</t>
  </si>
  <si>
    <t>Kryt vozovek a chodníků z asfaltového betonu vrstva ložní, tloušťky 5 cm</t>
  </si>
  <si>
    <t>-1072304728</t>
  </si>
  <si>
    <t>https://podminky.urs.cz/item/CS_URS_2025_01/460881212</t>
  </si>
  <si>
    <t>86</t>
  </si>
  <si>
    <t>468011144</t>
  </si>
  <si>
    <t>Odstranění podkladů nebo krytů komunikací včetně rozpojení na kusy a zarovnání styčné spáry ze živice, tloušťky přes 15 do 30 cm</t>
  </si>
  <si>
    <t>-1456718465</t>
  </si>
  <si>
    <t>https://podminky.urs.cz/item/CS_URS_2025_01/468011144</t>
  </si>
  <si>
    <t>87</t>
  </si>
  <si>
    <t>468041125</t>
  </si>
  <si>
    <t>Řezání spár v podkladu nebo krytu živičném, tloušťky přes 20 do 25 cm</t>
  </si>
  <si>
    <t>105954173</t>
  </si>
  <si>
    <t>https://podminky.urs.cz/item/CS_URS_2025_01/468041125</t>
  </si>
  <si>
    <t>88</t>
  </si>
  <si>
    <t>-1957635720</t>
  </si>
  <si>
    <t>89</t>
  </si>
  <si>
    <t>210280003</t>
  </si>
  <si>
    <t>Zkoušky a prohlídky elektrických rozvodů a zařízení celková prohlídka, zkoušení, měření a vyhotovení revizní zprávy pro objem montážních prací přes 500 do 1000 tisíc Kč (revize)</t>
  </si>
  <si>
    <t>2144367768</t>
  </si>
  <si>
    <t>https://podminky.urs.cz/item/CS_URS_2025_01/210280003</t>
  </si>
  <si>
    <t>90</t>
  </si>
  <si>
    <t>147813075</t>
  </si>
  <si>
    <t>91</t>
  </si>
  <si>
    <t>-254378020</t>
  </si>
  <si>
    <t>92</t>
  </si>
  <si>
    <t>663565344</t>
  </si>
  <si>
    <t>93</t>
  </si>
  <si>
    <t>11910593</t>
  </si>
  <si>
    <t>SO08 - Přelouč</t>
  </si>
  <si>
    <t>-369705588</t>
  </si>
  <si>
    <t>NE15</t>
  </si>
  <si>
    <t>Svítidlo venkovního osvětlení TYP 1 - 196.4W, 25477lm, 3000K</t>
  </si>
  <si>
    <t>-1800358572</t>
  </si>
  <si>
    <t>884593847</t>
  </si>
  <si>
    <t>-115475913</t>
  </si>
  <si>
    <t>-1049294892</t>
  </si>
  <si>
    <t>1075912769</t>
  </si>
  <si>
    <t>-1190532403</t>
  </si>
  <si>
    <t>2048757166</t>
  </si>
  <si>
    <t>1171175175</t>
  </si>
  <si>
    <t>-1513081717</t>
  </si>
  <si>
    <t>-1843412143</t>
  </si>
  <si>
    <t>1435504456</t>
  </si>
  <si>
    <t>-1608492869</t>
  </si>
  <si>
    <t>1654647283</t>
  </si>
  <si>
    <t>34112316</t>
  </si>
  <si>
    <t>kabel instalační jádro Al plné izolace PVC plášť PVC 450/750V (AYKY) 4x16mm2</t>
  </si>
  <si>
    <t>-1957558919</t>
  </si>
  <si>
    <t>-917228733</t>
  </si>
  <si>
    <t>-1903118299</t>
  </si>
  <si>
    <t>-832948519</t>
  </si>
  <si>
    <t>-1671874264</t>
  </si>
  <si>
    <t>1645940261</t>
  </si>
  <si>
    <t>1128597960</t>
  </si>
  <si>
    <t>-1695527464</t>
  </si>
  <si>
    <t>-2126827215</t>
  </si>
  <si>
    <t>2014057845</t>
  </si>
  <si>
    <t>1070623545</t>
  </si>
  <si>
    <t>1097699412</t>
  </si>
  <si>
    <t>-1937721984</t>
  </si>
  <si>
    <t>805156744</t>
  </si>
  <si>
    <t>-1042155667</t>
  </si>
  <si>
    <t>-535798375</t>
  </si>
  <si>
    <t>535900671</t>
  </si>
  <si>
    <t>1011157303</t>
  </si>
  <si>
    <t>45767427</t>
  </si>
  <si>
    <t>-512635682</t>
  </si>
  <si>
    <t>148567488</t>
  </si>
  <si>
    <t>1169253937</t>
  </si>
  <si>
    <t>-1050030384</t>
  </si>
  <si>
    <t>-777198670</t>
  </si>
  <si>
    <t>-673941493</t>
  </si>
  <si>
    <t>-743864361</t>
  </si>
  <si>
    <t>2119881089</t>
  </si>
  <si>
    <t>-905776442</t>
  </si>
  <si>
    <t>1697537048</t>
  </si>
  <si>
    <t>-871922362</t>
  </si>
  <si>
    <t>-377998020</t>
  </si>
  <si>
    <t>1857239537</t>
  </si>
  <si>
    <t>1343123248</t>
  </si>
  <si>
    <t>-1380890594</t>
  </si>
  <si>
    <t>-788642483</t>
  </si>
  <si>
    <t>8880995</t>
  </si>
  <si>
    <t>-866634503</t>
  </si>
  <si>
    <t>1693603734</t>
  </si>
  <si>
    <t>-1446730751</t>
  </si>
  <si>
    <t>-837639002</t>
  </si>
  <si>
    <t>-51687332</t>
  </si>
  <si>
    <t>-1249838760</t>
  </si>
  <si>
    <t>-1725259359</t>
  </si>
  <si>
    <t>1271014021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</si>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</sst>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106" TargetMode="External" /><Relationship Id="rId5" Type="http://schemas.openxmlformats.org/officeDocument/2006/relationships/hyperlink" Target="https://podminky.urs.cz/item/CS_URS_2025_01/210204202" TargetMode="External" /><Relationship Id="rId6" Type="http://schemas.openxmlformats.org/officeDocument/2006/relationships/hyperlink" Target="https://podminky.urs.cz/item/CS_URS_2025_01/210812011" TargetMode="External" /><Relationship Id="rId7" Type="http://schemas.openxmlformats.org/officeDocument/2006/relationships/hyperlink" Target="https://podminky.urs.cz/item/CS_URS_2025_01/210902011" TargetMode="External" /><Relationship Id="rId8" Type="http://schemas.openxmlformats.org/officeDocument/2006/relationships/hyperlink" Target="https://podminky.urs.cz/item/CS_URS_2025_01/210101233" TargetMode="External" /><Relationship Id="rId9" Type="http://schemas.openxmlformats.org/officeDocument/2006/relationships/hyperlink" Target="https://podminky.urs.cz/item/CS_URS_2025_01/210220022" TargetMode="External" /><Relationship Id="rId10" Type="http://schemas.openxmlformats.org/officeDocument/2006/relationships/hyperlink" Target="https://podminky.urs.cz/item/CS_URS_2025_01/460791113" TargetMode="External" /><Relationship Id="rId11" Type="http://schemas.openxmlformats.org/officeDocument/2006/relationships/hyperlink" Target="https://podminky.urs.cz/item/CS_URS_2025_01/741110002" TargetMode="External" /><Relationship Id="rId12" Type="http://schemas.openxmlformats.org/officeDocument/2006/relationships/hyperlink" Target="https://podminky.urs.cz/item/CS_URS_2025_01/460932132" TargetMode="External" /><Relationship Id="rId13" Type="http://schemas.openxmlformats.org/officeDocument/2006/relationships/hyperlink" Target="https://podminky.urs.cz/item/CS_URS_2025_01/741910601" TargetMode="External" /><Relationship Id="rId14" Type="http://schemas.openxmlformats.org/officeDocument/2006/relationships/hyperlink" Target="https://podminky.urs.cz/item/CS_URS_2025_01/741112022" TargetMode="External" /><Relationship Id="rId15" Type="http://schemas.openxmlformats.org/officeDocument/2006/relationships/hyperlink" Target="https://podminky.urs.cz/item/CS_URS_2025_01/210100001" TargetMode="External" /><Relationship Id="rId16" Type="http://schemas.openxmlformats.org/officeDocument/2006/relationships/hyperlink" Target="https://podminky.urs.cz/item/CS_URS_2025_01/210100003" TargetMode="External" /><Relationship Id="rId17" Type="http://schemas.openxmlformats.org/officeDocument/2006/relationships/hyperlink" Target="https://podminky.urs.cz/item/CS_URS_2025_01/218202016" TargetMode="External" /><Relationship Id="rId18" Type="http://schemas.openxmlformats.org/officeDocument/2006/relationships/hyperlink" Target="https://podminky.urs.cz/item/CS_URS_2025_01/218204011" TargetMode="External" /><Relationship Id="rId19" Type="http://schemas.openxmlformats.org/officeDocument/2006/relationships/hyperlink" Target="https://podminky.urs.cz/item/CS_URS_2025_01/218204104" TargetMode="External" /><Relationship Id="rId20" Type="http://schemas.openxmlformats.org/officeDocument/2006/relationships/hyperlink" Target="https://podminky.urs.cz/item/CS_URS_2025_01/218204125" TargetMode="External" /><Relationship Id="rId21" Type="http://schemas.openxmlformats.org/officeDocument/2006/relationships/hyperlink" Target="https://podminky.urs.cz/item/CS_URS_2025_01/218204202" TargetMode="External" /><Relationship Id="rId22" Type="http://schemas.openxmlformats.org/officeDocument/2006/relationships/hyperlink" Target="https://podminky.urs.cz/item/CS_URS_2025_01/218100001" TargetMode="External" /><Relationship Id="rId23" Type="http://schemas.openxmlformats.org/officeDocument/2006/relationships/hyperlink" Target="https://podminky.urs.cz/item/CS_URS_2025_01/218100003" TargetMode="External" /><Relationship Id="rId24" Type="http://schemas.openxmlformats.org/officeDocument/2006/relationships/hyperlink" Target="https://podminky.urs.cz/item/CS_URS_2025_01/218900601" TargetMode="External" /><Relationship Id="rId25" Type="http://schemas.openxmlformats.org/officeDocument/2006/relationships/hyperlink" Target="https://podminky.urs.cz/item/CS_URS_2025_01/460091112" TargetMode="External" /><Relationship Id="rId26" Type="http://schemas.openxmlformats.org/officeDocument/2006/relationships/hyperlink" Target="https://podminky.urs.cz/item/CS_URS_2025_01/460131113" TargetMode="External" /><Relationship Id="rId27" Type="http://schemas.openxmlformats.org/officeDocument/2006/relationships/hyperlink" Target="https://podminky.urs.cz/item/CS_URS_2025_01/460391123" TargetMode="External" /><Relationship Id="rId28" Type="http://schemas.openxmlformats.org/officeDocument/2006/relationships/hyperlink" Target="https://podminky.urs.cz/item/CS_URS_2025_01/460191113" TargetMode="External" /><Relationship Id="rId29" Type="http://schemas.openxmlformats.org/officeDocument/2006/relationships/hyperlink" Target="https://podminky.urs.cz/item/CS_URS_2025_01/460371111" TargetMode="External" /><Relationship Id="rId30" Type="http://schemas.openxmlformats.org/officeDocument/2006/relationships/hyperlink" Target="https://podminky.urs.cz/item/CS_URS_2025_01/460381111" TargetMode="External" /><Relationship Id="rId31" Type="http://schemas.openxmlformats.org/officeDocument/2006/relationships/hyperlink" Target="https://podminky.urs.cz/item/CS_URS_2025_01/468051121" TargetMode="External" /><Relationship Id="rId32" Type="http://schemas.openxmlformats.org/officeDocument/2006/relationships/hyperlink" Target="https://podminky.urs.cz/item/CS_URS_2025_01/468081313" TargetMode="External" /><Relationship Id="rId33" Type="http://schemas.openxmlformats.org/officeDocument/2006/relationships/hyperlink" Target="https://podminky.urs.cz/item/CS_URS_2025_01/460641411" TargetMode="External" /><Relationship Id="rId34" Type="http://schemas.openxmlformats.org/officeDocument/2006/relationships/hyperlink" Target="https://podminky.urs.cz/item/CS_URS_2025_01/460641412" TargetMode="External" /><Relationship Id="rId35" Type="http://schemas.openxmlformats.org/officeDocument/2006/relationships/hyperlink" Target="https://podminky.urs.cz/item/CS_URS_2025_01/460641113" TargetMode="External" /><Relationship Id="rId36" Type="http://schemas.openxmlformats.org/officeDocument/2006/relationships/hyperlink" Target="https://podminky.urs.cz/item/CS_URS_2025_01/469972111" TargetMode="External" /><Relationship Id="rId37" Type="http://schemas.openxmlformats.org/officeDocument/2006/relationships/hyperlink" Target="https://podminky.urs.cz/item/CS_URS_2025_01/469972121" TargetMode="External" /><Relationship Id="rId38" Type="http://schemas.openxmlformats.org/officeDocument/2006/relationships/hyperlink" Target="https://podminky.urs.cz/item/CS_URS_2025_01/460361111" TargetMode="External" /><Relationship Id="rId39" Type="http://schemas.openxmlformats.org/officeDocument/2006/relationships/hyperlink" Target="https://podminky.urs.cz/item/CS_URS_2025_01/469973114" TargetMode="External" /><Relationship Id="rId40" Type="http://schemas.openxmlformats.org/officeDocument/2006/relationships/hyperlink" Target="https://podminky.urs.cz/item/CS_URS_2025_01/469973115" TargetMode="External" /><Relationship Id="rId41" Type="http://schemas.openxmlformats.org/officeDocument/2006/relationships/hyperlink" Target="https://podminky.urs.cz/item/CS_URS_2025_01/469973116" TargetMode="External" /><Relationship Id="rId42" Type="http://schemas.openxmlformats.org/officeDocument/2006/relationships/hyperlink" Target="https://podminky.urs.cz/item/CS_URS_2025_01/HZS2311" TargetMode="External" /><Relationship Id="rId43" Type="http://schemas.openxmlformats.org/officeDocument/2006/relationships/hyperlink" Target="https://podminky.urs.cz/item/CS_URS_2025_01/013254000" TargetMode="External" /><Relationship Id="rId44" Type="http://schemas.openxmlformats.org/officeDocument/2006/relationships/hyperlink" Target="https://podminky.urs.cz/item/CS_URS_2025_01/210280002" TargetMode="External" /><Relationship Id="rId45" Type="http://schemas.openxmlformats.org/officeDocument/2006/relationships/hyperlink" Target="https://podminky.urs.cz/item/CS_URS_2025_01/030001000" TargetMode="External" /><Relationship Id="rId46" Type="http://schemas.openxmlformats.org/officeDocument/2006/relationships/hyperlink" Target="https://podminky.urs.cz/item/CS_URS_2025_01/034303000" TargetMode="External" /><Relationship Id="rId47" Type="http://schemas.openxmlformats.org/officeDocument/2006/relationships/hyperlink" Target="https://podminky.urs.cz/item/CS_URS_2025_01/045303000" TargetMode="External" /><Relationship Id="rId48" Type="http://schemas.openxmlformats.org/officeDocument/2006/relationships/hyperlink" Target="https://podminky.urs.cz/item/CS_URS_2025_01/079002000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106" TargetMode="External" /><Relationship Id="rId5" Type="http://schemas.openxmlformats.org/officeDocument/2006/relationships/hyperlink" Target="https://podminky.urs.cz/item/CS_URS_2025_01/210204100" TargetMode="External" /><Relationship Id="rId6" Type="http://schemas.openxmlformats.org/officeDocument/2006/relationships/hyperlink" Target="https://podminky.urs.cz/item/CS_URS_2025_01/210204202" TargetMode="External" /><Relationship Id="rId7" Type="http://schemas.openxmlformats.org/officeDocument/2006/relationships/hyperlink" Target="https://podminky.urs.cz/item/CS_URS_2025_01/210812011" TargetMode="External" /><Relationship Id="rId8" Type="http://schemas.openxmlformats.org/officeDocument/2006/relationships/hyperlink" Target="https://podminky.urs.cz/item/CS_URS_2025_01/210812061" TargetMode="External" /><Relationship Id="rId9" Type="http://schemas.openxmlformats.org/officeDocument/2006/relationships/hyperlink" Target="https://podminky.urs.cz/item/CS_URS_2025_01/210902011" TargetMode="External" /><Relationship Id="rId10" Type="http://schemas.openxmlformats.org/officeDocument/2006/relationships/hyperlink" Target="https://podminky.urs.cz/item/CS_URS_2025_01/210812065" TargetMode="External" /><Relationship Id="rId11" Type="http://schemas.openxmlformats.org/officeDocument/2006/relationships/hyperlink" Target="https://podminky.urs.cz/item/CS_URS_2025_01/210101233" TargetMode="External" /><Relationship Id="rId12" Type="http://schemas.openxmlformats.org/officeDocument/2006/relationships/hyperlink" Target="https://podminky.urs.cz/item/CS_URS_2025_01/210220022" TargetMode="External" /><Relationship Id="rId13" Type="http://schemas.openxmlformats.org/officeDocument/2006/relationships/hyperlink" Target="https://podminky.urs.cz/item/CS_URS_2025_01/460791113" TargetMode="External" /><Relationship Id="rId14" Type="http://schemas.openxmlformats.org/officeDocument/2006/relationships/hyperlink" Target="https://podminky.urs.cz/item/CS_URS_2025_01/741110002" TargetMode="External" /><Relationship Id="rId15" Type="http://schemas.openxmlformats.org/officeDocument/2006/relationships/hyperlink" Target="https://podminky.urs.cz/item/CS_URS_2025_01/460932132" TargetMode="External" /><Relationship Id="rId16" Type="http://schemas.openxmlformats.org/officeDocument/2006/relationships/hyperlink" Target="https://podminky.urs.cz/item/CS_URS_2025_01/741910601" TargetMode="External" /><Relationship Id="rId17" Type="http://schemas.openxmlformats.org/officeDocument/2006/relationships/hyperlink" Target="https://podminky.urs.cz/item/CS_URS_2025_01/741112022" TargetMode="External" /><Relationship Id="rId18" Type="http://schemas.openxmlformats.org/officeDocument/2006/relationships/hyperlink" Target="https://podminky.urs.cz/item/CS_URS_2025_01/210100001" TargetMode="External" /><Relationship Id="rId19" Type="http://schemas.openxmlformats.org/officeDocument/2006/relationships/hyperlink" Target="https://podminky.urs.cz/item/CS_URS_2025_01/210100003" TargetMode="External" /><Relationship Id="rId20" Type="http://schemas.openxmlformats.org/officeDocument/2006/relationships/hyperlink" Target="https://podminky.urs.cz/item/CS_URS_2025_01/218202016" TargetMode="External" /><Relationship Id="rId21" Type="http://schemas.openxmlformats.org/officeDocument/2006/relationships/hyperlink" Target="https://podminky.urs.cz/item/CS_URS_2025_01/218204011" TargetMode="External" /><Relationship Id="rId22" Type="http://schemas.openxmlformats.org/officeDocument/2006/relationships/hyperlink" Target="https://podminky.urs.cz/item/CS_URS_2025_01/218204104" TargetMode="External" /><Relationship Id="rId23" Type="http://schemas.openxmlformats.org/officeDocument/2006/relationships/hyperlink" Target="https://podminky.urs.cz/item/CS_URS_2025_01/218204113" TargetMode="External" /><Relationship Id="rId24" Type="http://schemas.openxmlformats.org/officeDocument/2006/relationships/hyperlink" Target="https://podminky.urs.cz/item/CS_URS_2025_01/218204125" TargetMode="External" /><Relationship Id="rId25" Type="http://schemas.openxmlformats.org/officeDocument/2006/relationships/hyperlink" Target="https://podminky.urs.cz/item/CS_URS_2025_01/218204202" TargetMode="External" /><Relationship Id="rId26" Type="http://schemas.openxmlformats.org/officeDocument/2006/relationships/hyperlink" Target="https://podminky.urs.cz/item/CS_URS_2025_01/218100001" TargetMode="External" /><Relationship Id="rId27" Type="http://schemas.openxmlformats.org/officeDocument/2006/relationships/hyperlink" Target="https://podminky.urs.cz/item/CS_URS_2025_01/218100003" TargetMode="External" /><Relationship Id="rId28" Type="http://schemas.openxmlformats.org/officeDocument/2006/relationships/hyperlink" Target="https://podminky.urs.cz/item/CS_URS_2025_01/218900601" TargetMode="External" /><Relationship Id="rId29" Type="http://schemas.openxmlformats.org/officeDocument/2006/relationships/hyperlink" Target="https://podminky.urs.cz/item/CS_URS_2025_01/460010023" TargetMode="External" /><Relationship Id="rId30" Type="http://schemas.openxmlformats.org/officeDocument/2006/relationships/hyperlink" Target="https://podminky.urs.cz/item/CS_URS_2025_01/460091112" TargetMode="External" /><Relationship Id="rId31" Type="http://schemas.openxmlformats.org/officeDocument/2006/relationships/hyperlink" Target="https://podminky.urs.cz/item/CS_URS_2025_01/460131113" TargetMode="External" /><Relationship Id="rId32" Type="http://schemas.openxmlformats.org/officeDocument/2006/relationships/hyperlink" Target="https://podminky.urs.cz/item/CS_URS_2025_01/460391123" TargetMode="External" /><Relationship Id="rId33" Type="http://schemas.openxmlformats.org/officeDocument/2006/relationships/hyperlink" Target="https://podminky.urs.cz/item/CS_URS_2025_01/460191113" TargetMode="External" /><Relationship Id="rId34" Type="http://schemas.openxmlformats.org/officeDocument/2006/relationships/hyperlink" Target="https://podminky.urs.cz/item/CS_URS_2025_01/460161172" TargetMode="External" /><Relationship Id="rId35" Type="http://schemas.openxmlformats.org/officeDocument/2006/relationships/hyperlink" Target="https://podminky.urs.cz/item/CS_URS_2025_01/460431182" TargetMode="External" /><Relationship Id="rId36" Type="http://schemas.openxmlformats.org/officeDocument/2006/relationships/hyperlink" Target="https://podminky.urs.cz/item/CS_URS_2025_01/460661111" TargetMode="External" /><Relationship Id="rId37" Type="http://schemas.openxmlformats.org/officeDocument/2006/relationships/hyperlink" Target="https://podminky.urs.cz/item/CS_URS_2025_01/460671114" TargetMode="External" /><Relationship Id="rId38" Type="http://schemas.openxmlformats.org/officeDocument/2006/relationships/hyperlink" Target="https://podminky.urs.cz/item/CS_URS_2025_01/460030011" TargetMode="External" /><Relationship Id="rId39" Type="http://schemas.openxmlformats.org/officeDocument/2006/relationships/hyperlink" Target="https://podminky.urs.cz/item/CS_URS_2025_01/460581111" TargetMode="External" /><Relationship Id="rId40" Type="http://schemas.openxmlformats.org/officeDocument/2006/relationships/hyperlink" Target="https://podminky.urs.cz/item/CS_URS_2025_01/460371111" TargetMode="External" /><Relationship Id="rId41" Type="http://schemas.openxmlformats.org/officeDocument/2006/relationships/hyperlink" Target="https://podminky.urs.cz/item/CS_URS_2025_01/460381111" TargetMode="External" /><Relationship Id="rId42" Type="http://schemas.openxmlformats.org/officeDocument/2006/relationships/hyperlink" Target="https://podminky.urs.cz/item/CS_URS_2025_01/468051121" TargetMode="External" /><Relationship Id="rId43" Type="http://schemas.openxmlformats.org/officeDocument/2006/relationships/hyperlink" Target="https://podminky.urs.cz/item/CS_URS_2025_01/468081313" TargetMode="External" /><Relationship Id="rId44" Type="http://schemas.openxmlformats.org/officeDocument/2006/relationships/hyperlink" Target="https://podminky.urs.cz/item/CS_URS_2025_01/460641411" TargetMode="External" /><Relationship Id="rId45" Type="http://schemas.openxmlformats.org/officeDocument/2006/relationships/hyperlink" Target="https://podminky.urs.cz/item/CS_URS_2025_01/460641412" TargetMode="External" /><Relationship Id="rId46" Type="http://schemas.openxmlformats.org/officeDocument/2006/relationships/hyperlink" Target="https://podminky.urs.cz/item/CS_URS_2025_01/460641113" TargetMode="External" /><Relationship Id="rId47" Type="http://schemas.openxmlformats.org/officeDocument/2006/relationships/hyperlink" Target="https://podminky.urs.cz/item/CS_URS_2025_01/469972111" TargetMode="External" /><Relationship Id="rId48" Type="http://schemas.openxmlformats.org/officeDocument/2006/relationships/hyperlink" Target="https://podminky.urs.cz/item/CS_URS_2025_01/469972121" TargetMode="External" /><Relationship Id="rId49" Type="http://schemas.openxmlformats.org/officeDocument/2006/relationships/hyperlink" Target="https://podminky.urs.cz/item/CS_URS_2025_01/460361111" TargetMode="External" /><Relationship Id="rId50" Type="http://schemas.openxmlformats.org/officeDocument/2006/relationships/hyperlink" Target="https://podminky.urs.cz/item/CS_URS_2025_01/469973114" TargetMode="External" /><Relationship Id="rId51" Type="http://schemas.openxmlformats.org/officeDocument/2006/relationships/hyperlink" Target="https://podminky.urs.cz/item/CS_URS_2025_01/469973115" TargetMode="External" /><Relationship Id="rId52" Type="http://schemas.openxmlformats.org/officeDocument/2006/relationships/hyperlink" Target="https://podminky.urs.cz/item/CS_URS_2025_01/469973116" TargetMode="External" /><Relationship Id="rId53" Type="http://schemas.openxmlformats.org/officeDocument/2006/relationships/hyperlink" Target="https://podminky.urs.cz/item/CS_URS_2025_01/460030022" TargetMode="External" /><Relationship Id="rId54" Type="http://schemas.openxmlformats.org/officeDocument/2006/relationships/hyperlink" Target="https://podminky.urs.cz/item/CS_URS_2025_01/460871163" TargetMode="External" /><Relationship Id="rId55" Type="http://schemas.openxmlformats.org/officeDocument/2006/relationships/hyperlink" Target="https://podminky.urs.cz/item/CS_URS_2025_01/460881212" TargetMode="External" /><Relationship Id="rId56" Type="http://schemas.openxmlformats.org/officeDocument/2006/relationships/hyperlink" Target="https://podminky.urs.cz/item/CS_URS_2025_01/468011144" TargetMode="External" /><Relationship Id="rId57" Type="http://schemas.openxmlformats.org/officeDocument/2006/relationships/hyperlink" Target="https://podminky.urs.cz/item/CS_URS_2025_01/468041125" TargetMode="External" /><Relationship Id="rId58" Type="http://schemas.openxmlformats.org/officeDocument/2006/relationships/hyperlink" Target="https://podminky.urs.cz/item/CS_URS_2025_01/013254000" TargetMode="External" /><Relationship Id="rId59" Type="http://schemas.openxmlformats.org/officeDocument/2006/relationships/hyperlink" Target="https://podminky.urs.cz/item/CS_URS_2025_01/210280003" TargetMode="External" /><Relationship Id="rId60" Type="http://schemas.openxmlformats.org/officeDocument/2006/relationships/hyperlink" Target="https://podminky.urs.cz/item/CS_URS_2025_01/030001000" TargetMode="External" /><Relationship Id="rId61" Type="http://schemas.openxmlformats.org/officeDocument/2006/relationships/hyperlink" Target="https://podminky.urs.cz/item/CS_URS_2025_01/034303000" TargetMode="External" /><Relationship Id="rId62" Type="http://schemas.openxmlformats.org/officeDocument/2006/relationships/hyperlink" Target="https://podminky.urs.cz/item/CS_URS_2025_01/045303000" TargetMode="External" /><Relationship Id="rId63" Type="http://schemas.openxmlformats.org/officeDocument/2006/relationships/hyperlink" Target="https://podminky.urs.cz/item/CS_URS_2025_01/079002000" TargetMode="External" /><Relationship Id="rId6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202" TargetMode="External" /><Relationship Id="rId5" Type="http://schemas.openxmlformats.org/officeDocument/2006/relationships/hyperlink" Target="https://podminky.urs.cz/item/CS_URS_2025_01/210812011" TargetMode="External" /><Relationship Id="rId6" Type="http://schemas.openxmlformats.org/officeDocument/2006/relationships/hyperlink" Target="https://podminky.urs.cz/item/CS_URS_2025_01/210902011" TargetMode="External" /><Relationship Id="rId7" Type="http://schemas.openxmlformats.org/officeDocument/2006/relationships/hyperlink" Target="https://podminky.urs.cz/item/CS_URS_2025_01/210101233" TargetMode="External" /><Relationship Id="rId8" Type="http://schemas.openxmlformats.org/officeDocument/2006/relationships/hyperlink" Target="https://podminky.urs.cz/item/CS_URS_2025_01/210220022" TargetMode="External" /><Relationship Id="rId9" Type="http://schemas.openxmlformats.org/officeDocument/2006/relationships/hyperlink" Target="https://podminky.urs.cz/item/CS_URS_2025_01/460791113" TargetMode="External" /><Relationship Id="rId10" Type="http://schemas.openxmlformats.org/officeDocument/2006/relationships/hyperlink" Target="https://podminky.urs.cz/item/CS_URS_2025_01/210100001" TargetMode="External" /><Relationship Id="rId11" Type="http://schemas.openxmlformats.org/officeDocument/2006/relationships/hyperlink" Target="https://podminky.urs.cz/item/CS_URS_2025_01/210100003" TargetMode="External" /><Relationship Id="rId12" Type="http://schemas.openxmlformats.org/officeDocument/2006/relationships/hyperlink" Target="https://podminky.urs.cz/item/CS_URS_2025_01/218202016" TargetMode="External" /><Relationship Id="rId13" Type="http://schemas.openxmlformats.org/officeDocument/2006/relationships/hyperlink" Target="https://podminky.urs.cz/item/CS_URS_2025_01/218204011" TargetMode="External" /><Relationship Id="rId14" Type="http://schemas.openxmlformats.org/officeDocument/2006/relationships/hyperlink" Target="https://podminky.urs.cz/item/CS_URS_2025_01/218204104" TargetMode="External" /><Relationship Id="rId15" Type="http://schemas.openxmlformats.org/officeDocument/2006/relationships/hyperlink" Target="https://podminky.urs.cz/item/CS_URS_2025_01/218204125" TargetMode="External" /><Relationship Id="rId16" Type="http://schemas.openxmlformats.org/officeDocument/2006/relationships/hyperlink" Target="https://podminky.urs.cz/item/CS_URS_2025_01/218204202" TargetMode="External" /><Relationship Id="rId17" Type="http://schemas.openxmlformats.org/officeDocument/2006/relationships/hyperlink" Target="https://podminky.urs.cz/item/CS_URS_2025_01/218100001" TargetMode="External" /><Relationship Id="rId18" Type="http://schemas.openxmlformats.org/officeDocument/2006/relationships/hyperlink" Target="https://podminky.urs.cz/item/CS_URS_2025_01/218100003" TargetMode="External" /><Relationship Id="rId19" Type="http://schemas.openxmlformats.org/officeDocument/2006/relationships/hyperlink" Target="https://podminky.urs.cz/item/CS_URS_2025_01/218900601" TargetMode="External" /><Relationship Id="rId20" Type="http://schemas.openxmlformats.org/officeDocument/2006/relationships/hyperlink" Target="https://podminky.urs.cz/item/CS_URS_2025_01/460091112" TargetMode="External" /><Relationship Id="rId21" Type="http://schemas.openxmlformats.org/officeDocument/2006/relationships/hyperlink" Target="https://podminky.urs.cz/item/CS_URS_2025_01/460131113" TargetMode="External" /><Relationship Id="rId22" Type="http://schemas.openxmlformats.org/officeDocument/2006/relationships/hyperlink" Target="https://podminky.urs.cz/item/CS_URS_2025_01/460391123" TargetMode="External" /><Relationship Id="rId23" Type="http://schemas.openxmlformats.org/officeDocument/2006/relationships/hyperlink" Target="https://podminky.urs.cz/item/CS_URS_2025_01/460191113" TargetMode="External" /><Relationship Id="rId24" Type="http://schemas.openxmlformats.org/officeDocument/2006/relationships/hyperlink" Target="https://podminky.urs.cz/item/CS_URS_2025_01/460371111" TargetMode="External" /><Relationship Id="rId25" Type="http://schemas.openxmlformats.org/officeDocument/2006/relationships/hyperlink" Target="https://podminky.urs.cz/item/CS_URS_2025_01/460381111" TargetMode="External" /><Relationship Id="rId26" Type="http://schemas.openxmlformats.org/officeDocument/2006/relationships/hyperlink" Target="https://podminky.urs.cz/item/CS_URS_2025_01/468051121" TargetMode="External" /><Relationship Id="rId27" Type="http://schemas.openxmlformats.org/officeDocument/2006/relationships/hyperlink" Target="https://podminky.urs.cz/item/CS_URS_2025_01/460641411" TargetMode="External" /><Relationship Id="rId28" Type="http://schemas.openxmlformats.org/officeDocument/2006/relationships/hyperlink" Target="https://podminky.urs.cz/item/CS_URS_2025_01/460641412" TargetMode="External" /><Relationship Id="rId29" Type="http://schemas.openxmlformats.org/officeDocument/2006/relationships/hyperlink" Target="https://podminky.urs.cz/item/CS_URS_2025_01/460641113" TargetMode="External" /><Relationship Id="rId30" Type="http://schemas.openxmlformats.org/officeDocument/2006/relationships/hyperlink" Target="https://podminky.urs.cz/item/CS_URS_2025_01/469972111" TargetMode="External" /><Relationship Id="rId31" Type="http://schemas.openxmlformats.org/officeDocument/2006/relationships/hyperlink" Target="https://podminky.urs.cz/item/CS_URS_2025_01/469972121" TargetMode="External" /><Relationship Id="rId32" Type="http://schemas.openxmlformats.org/officeDocument/2006/relationships/hyperlink" Target="https://podminky.urs.cz/item/CS_URS_2025_01/460361111" TargetMode="External" /><Relationship Id="rId33" Type="http://schemas.openxmlformats.org/officeDocument/2006/relationships/hyperlink" Target="https://podminky.urs.cz/item/CS_URS_2025_01/469973114" TargetMode="External" /><Relationship Id="rId34" Type="http://schemas.openxmlformats.org/officeDocument/2006/relationships/hyperlink" Target="https://podminky.urs.cz/item/CS_URS_2025_01/469973115" TargetMode="External" /><Relationship Id="rId35" Type="http://schemas.openxmlformats.org/officeDocument/2006/relationships/hyperlink" Target="https://podminky.urs.cz/item/CS_URS_2025_01/469973116" TargetMode="External" /><Relationship Id="rId36" Type="http://schemas.openxmlformats.org/officeDocument/2006/relationships/hyperlink" Target="https://podminky.urs.cz/item/CS_URS_2025_01/013254000" TargetMode="External" /><Relationship Id="rId37" Type="http://schemas.openxmlformats.org/officeDocument/2006/relationships/hyperlink" Target="https://podminky.urs.cz/item/CS_URS_2025_01/210280002" TargetMode="External" /><Relationship Id="rId38" Type="http://schemas.openxmlformats.org/officeDocument/2006/relationships/hyperlink" Target="https://podminky.urs.cz/item/CS_URS_2025_01/030001000" TargetMode="External" /><Relationship Id="rId39" Type="http://schemas.openxmlformats.org/officeDocument/2006/relationships/hyperlink" Target="https://podminky.urs.cz/item/CS_URS_2025_01/034303000" TargetMode="External" /><Relationship Id="rId40" Type="http://schemas.openxmlformats.org/officeDocument/2006/relationships/hyperlink" Target="https://podminky.urs.cz/item/CS_URS_2025_01/045303000" TargetMode="External" /><Relationship Id="rId41" Type="http://schemas.openxmlformats.org/officeDocument/2006/relationships/hyperlink" Target="https://podminky.urs.cz/item/CS_URS_2025_01/079002000" TargetMode="External" /><Relationship Id="rId4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2025/08/01/03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SÚS PK - výměna venkovního osvětlení (Pardubicko)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Pardubický kraj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1. 9. 2025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Správa a údržba silnic Pardubického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Jaroslav Kulička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'SO06 - Holice'!J30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'SO06 - Holice'!P88</f>
        <v>0</v>
      </c>
      <c r="AV55" s="119">
        <f>'SO06 - Holice'!J33</f>
        <v>0</v>
      </c>
      <c r="AW55" s="119">
        <f>'SO06 - Holice'!J34</f>
        <v>0</v>
      </c>
      <c r="AX55" s="119">
        <f>'SO06 - Holice'!J35</f>
        <v>0</v>
      </c>
      <c r="AY55" s="119">
        <f>'SO06 - Holice'!J36</f>
        <v>0</v>
      </c>
      <c r="AZ55" s="119">
        <f>'SO06 - Holice'!F33</f>
        <v>0</v>
      </c>
      <c r="BA55" s="119">
        <f>'SO06 - Holice'!F34</f>
        <v>0</v>
      </c>
      <c r="BB55" s="119">
        <f>'SO06 - Holice'!F35</f>
        <v>0</v>
      </c>
      <c r="BC55" s="119">
        <f>'SO06 - Holice'!F36</f>
        <v>0</v>
      </c>
      <c r="BD55" s="121">
        <f>'SO06 - Holice'!F37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'SO07 - Doubravice'!J30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'SO07 - Doubravice'!P87</f>
        <v>0</v>
      </c>
      <c r="AV56" s="119">
        <f>'SO07 - Doubravice'!J33</f>
        <v>0</v>
      </c>
      <c r="AW56" s="119">
        <f>'SO07 - Doubravice'!J34</f>
        <v>0</v>
      </c>
      <c r="AX56" s="119">
        <f>'SO07 - Doubravice'!J35</f>
        <v>0</v>
      </c>
      <c r="AY56" s="119">
        <f>'SO07 - Doubravice'!J36</f>
        <v>0</v>
      </c>
      <c r="AZ56" s="119">
        <f>'SO07 - Doubravice'!F33</f>
        <v>0</v>
      </c>
      <c r="BA56" s="119">
        <f>'SO07 - Doubravice'!F34</f>
        <v>0</v>
      </c>
      <c r="BB56" s="119">
        <f>'SO07 - Doubravice'!F35</f>
        <v>0</v>
      </c>
      <c r="BC56" s="119">
        <f>'SO07 - Doubravice'!F36</f>
        <v>0</v>
      </c>
      <c r="BD56" s="121">
        <f>'SO07 - Doubravice'!F37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'SO08 - Přelouč'!J30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'SO08 - Přelouč'!P87</f>
        <v>0</v>
      </c>
      <c r="AV57" s="124">
        <f>'SO08 - Přelouč'!J33</f>
        <v>0</v>
      </c>
      <c r="AW57" s="124">
        <f>'SO08 - Přelouč'!J34</f>
        <v>0</v>
      </c>
      <c r="AX57" s="124">
        <f>'SO08 - Přelouč'!J35</f>
        <v>0</v>
      </c>
      <c r="AY57" s="124">
        <f>'SO08 - Přelouč'!J36</f>
        <v>0</v>
      </c>
      <c r="AZ57" s="124">
        <f>'SO08 - Přelouč'!F33</f>
        <v>0</v>
      </c>
      <c r="BA57" s="124">
        <f>'SO08 - Přelouč'!F34</f>
        <v>0</v>
      </c>
      <c r="BB57" s="124">
        <f>'SO08 - Přelouč'!F35</f>
        <v>0</v>
      </c>
      <c r="BC57" s="124">
        <f>'SO08 - Přelouč'!F36</f>
        <v>0</v>
      </c>
      <c r="BD57" s="126">
        <f>'SO08 - Přelouč'!F37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CbGzhXmgluldlxsduio6V9euBOurJRyazxabzsXX0dH9NJiajXKJWdq2m5jwXmpPUH4Znur3kggDP+QTPAz/3w==" hashValue="ZWAECiQd57u4le9JGeiSQ/OL0XjC+IacolOwBEDH0CsIZfAnnQhm2cp8G/1LNda7QmNeBlgZVBE/XmUdX+8HEQ==" algorithmName="SHA-512" password="CC7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6 - Holice'!C2" display="/"/>
    <hyperlink ref="A56" location="'SO07 - Doubravice'!C2" display="/"/>
    <hyperlink ref="A57" location="'SO08 - Přelouč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(Pardubicko)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ROUND((SUM(BE88:BE218)),  2)</f>
        <v>0</v>
      </c>
      <c r="G33" s="37"/>
      <c r="H33" s="37"/>
      <c r="I33" s="147">
        <v>0.20999999999999999</v>
      </c>
      <c r="J33" s="146">
        <f>ROUND(((SUM(BE88:BE218))*I33),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ROUND((SUM(BF88:BF218)),  2)</f>
        <v>0</v>
      </c>
      <c r="G34" s="37"/>
      <c r="H34" s="37"/>
      <c r="I34" s="147">
        <v>0.12</v>
      </c>
      <c r="J34" s="146">
        <f>ROUND(((SUM(BF88:BF218))*I34),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ROUND((SUM(BG88:BG218)),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ROUND((SUM(BH88:BH218)),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ROUND((SUM(BI88:BI218)),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(Pardubicko)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SO06 - Holice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J162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99</v>
      </c>
      <c r="E63" s="167"/>
      <c r="F63" s="167"/>
      <c r="G63" s="167"/>
      <c r="H63" s="167"/>
      <c r="I63" s="167"/>
      <c r="J63" s="168">
        <f>J199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4"/>
      <c r="C64" s="165"/>
      <c r="D64" s="166" t="s">
        <v>100</v>
      </c>
      <c r="E64" s="167"/>
      <c r="F64" s="167"/>
      <c r="G64" s="167"/>
      <c r="H64" s="167"/>
      <c r="I64" s="167"/>
      <c r="J64" s="168">
        <f>J202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J203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J208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J213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J216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105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>SÚS PK - výměna venkovního osvětlení (Pardubicko)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90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SO06 - Holice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Pardubický kraj</v>
      </c>
      <c r="G82" s="39"/>
      <c r="H82" s="39"/>
      <c r="I82" s="31" t="s">
        <v>23</v>
      </c>
      <c r="J82" s="71" t="str">
        <f>IF(J12="","",J12)</f>
        <v>1. 9. 2025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 xml:space="preserve"> Správa a údržba silnic Pardubického kraj</v>
      </c>
      <c r="G84" s="39"/>
      <c r="H84" s="39"/>
      <c r="I84" s="31" t="s">
        <v>31</v>
      </c>
      <c r="J84" s="35" t="str">
        <f>E21</f>
        <v>Jaroslav Kulička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34</v>
      </c>
      <c r="J85" s="35" t="str">
        <f>E24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6"/>
      <c r="B87" s="177"/>
      <c r="C87" s="178" t="s">
        <v>106</v>
      </c>
      <c r="D87" s="179" t="s">
        <v>57</v>
      </c>
      <c r="E87" s="179" t="s">
        <v>53</v>
      </c>
      <c r="F87" s="179" t="s">
        <v>54</v>
      </c>
      <c r="G87" s="179" t="s">
        <v>107</v>
      </c>
      <c r="H87" s="179" t="s">
        <v>108</v>
      </c>
      <c r="I87" s="179" t="s">
        <v>109</v>
      </c>
      <c r="J87" s="180" t="s">
        <v>94</v>
      </c>
      <c r="K87" s="181" t="s">
        <v>110</v>
      </c>
      <c r="L87" s="182"/>
      <c r="M87" s="91" t="s">
        <v>19</v>
      </c>
      <c r="N87" s="92" t="s">
        <v>42</v>
      </c>
      <c r="O87" s="92" t="s">
        <v>111</v>
      </c>
      <c r="P87" s="92" t="s">
        <v>112</v>
      </c>
      <c r="Q87" s="92" t="s">
        <v>113</v>
      </c>
      <c r="R87" s="92" t="s">
        <v>114</v>
      </c>
      <c r="S87" s="92" t="s">
        <v>115</v>
      </c>
      <c r="T87" s="93" t="s">
        <v>116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37"/>
      <c r="B88" s="38"/>
      <c r="C88" s="98" t="s">
        <v>117</v>
      </c>
      <c r="D88" s="39"/>
      <c r="E88" s="39"/>
      <c r="F88" s="39"/>
      <c r="G88" s="39"/>
      <c r="H88" s="39"/>
      <c r="I88" s="39"/>
      <c r="J88" s="183">
        <f>BK88</f>
        <v>0</v>
      </c>
      <c r="K88" s="39"/>
      <c r="L88" s="43"/>
      <c r="M88" s="94"/>
      <c r="N88" s="184"/>
      <c r="O88" s="95"/>
      <c r="P88" s="185">
        <f>P89+P199+P202</f>
        <v>0</v>
      </c>
      <c r="Q88" s="95"/>
      <c r="R88" s="185">
        <f>R89+R199+R202</f>
        <v>0.58575200000000005</v>
      </c>
      <c r="S88" s="95"/>
      <c r="T88" s="186">
        <f>T89+T199+T202</f>
        <v>4.8750000000000009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95</v>
      </c>
      <c r="BK88" s="187">
        <f>BK89+BK199+BK202</f>
        <v>0</v>
      </c>
    </row>
    <row r="89" s="12" customFormat="1" ht="25.92" customHeight="1">
      <c r="A89" s="12"/>
      <c r="B89" s="188"/>
      <c r="C89" s="189"/>
      <c r="D89" s="190" t="s">
        <v>71</v>
      </c>
      <c r="E89" s="191" t="s">
        <v>118</v>
      </c>
      <c r="F89" s="191" t="s">
        <v>119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P90+P162</f>
        <v>0</v>
      </c>
      <c r="Q89" s="196"/>
      <c r="R89" s="197">
        <f>R90+R162</f>
        <v>0.58575200000000005</v>
      </c>
      <c r="S89" s="196"/>
      <c r="T89" s="198">
        <f>T90+T162</f>
        <v>4.8750000000000009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120</v>
      </c>
      <c r="AT89" s="200" t="s">
        <v>71</v>
      </c>
      <c r="AU89" s="200" t="s">
        <v>72</v>
      </c>
      <c r="AY89" s="199" t="s">
        <v>121</v>
      </c>
      <c r="BK89" s="201">
        <f>BK90+BK162</f>
        <v>0</v>
      </c>
    </row>
    <row r="90" s="12" customFormat="1" ht="22.8" customHeight="1">
      <c r="A90" s="12"/>
      <c r="B90" s="188"/>
      <c r="C90" s="189"/>
      <c r="D90" s="190" t="s">
        <v>71</v>
      </c>
      <c r="E90" s="202" t="s">
        <v>122</v>
      </c>
      <c r="F90" s="202" t="s">
        <v>123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SUM(P91:P161)</f>
        <v>0</v>
      </c>
      <c r="Q90" s="196"/>
      <c r="R90" s="197">
        <f>SUM(R91:R161)</f>
        <v>0.58088000000000006</v>
      </c>
      <c r="S90" s="196"/>
      <c r="T90" s="198">
        <f>SUM(T91:T161)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120</v>
      </c>
      <c r="AT90" s="200" t="s">
        <v>71</v>
      </c>
      <c r="AU90" s="200" t="s">
        <v>80</v>
      </c>
      <c r="AY90" s="199" t="s">
        <v>121</v>
      </c>
      <c r="BK90" s="201">
        <f>SUM(BK91:BK161)</f>
        <v>0</v>
      </c>
    </row>
    <row r="91" s="2" customFormat="1" ht="33" customHeight="1">
      <c r="A91" s="37"/>
      <c r="B91" s="38"/>
      <c r="C91" s="204" t="s">
        <v>80</v>
      </c>
      <c r="D91" s="204" t="s">
        <v>124</v>
      </c>
      <c r="E91" s="205" t="s">
        <v>125</v>
      </c>
      <c r="F91" s="206" t="s">
        <v>126</v>
      </c>
      <c r="G91" s="207" t="s">
        <v>127</v>
      </c>
      <c r="H91" s="208">
        <v>13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128</v>
      </c>
      <c r="AT91" s="216" t="s">
        <v>124</v>
      </c>
      <c r="AU91" s="216" t="s">
        <v>82</v>
      </c>
      <c r="AY91" s="16" t="s">
        <v>121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128</v>
      </c>
      <c r="BM91" s="216" t="s">
        <v>129</v>
      </c>
    </row>
    <row r="92" s="2" customFormat="1">
      <c r="A92" s="37"/>
      <c r="B92" s="38"/>
      <c r="C92" s="39"/>
      <c r="D92" s="218" t="s">
        <v>130</v>
      </c>
      <c r="E92" s="39"/>
      <c r="F92" s="219" t="s">
        <v>131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130</v>
      </c>
      <c r="AU92" s="16" t="s">
        <v>82</v>
      </c>
    </row>
    <row r="93" s="2" customFormat="1" ht="24.15" customHeight="1">
      <c r="A93" s="37"/>
      <c r="B93" s="38"/>
      <c r="C93" s="223" t="s">
        <v>82</v>
      </c>
      <c r="D93" s="223" t="s">
        <v>118</v>
      </c>
      <c r="E93" s="224" t="s">
        <v>132</v>
      </c>
      <c r="F93" s="225" t="s">
        <v>133</v>
      </c>
      <c r="G93" s="226" t="s">
        <v>134</v>
      </c>
      <c r="H93" s="227">
        <v>2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135</v>
      </c>
      <c r="AT93" s="216" t="s">
        <v>118</v>
      </c>
      <c r="AU93" s="216" t="s">
        <v>82</v>
      </c>
      <c r="AY93" s="16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128</v>
      </c>
      <c r="BM93" s="216" t="s">
        <v>136</v>
      </c>
    </row>
    <row r="94" s="2" customFormat="1" ht="24.15" customHeight="1">
      <c r="A94" s="37"/>
      <c r="B94" s="38"/>
      <c r="C94" s="223" t="s">
        <v>120</v>
      </c>
      <c r="D94" s="223" t="s">
        <v>118</v>
      </c>
      <c r="E94" s="224" t="s">
        <v>137</v>
      </c>
      <c r="F94" s="225" t="s">
        <v>138</v>
      </c>
      <c r="G94" s="226" t="s">
        <v>134</v>
      </c>
      <c r="H94" s="227">
        <v>6</v>
      </c>
      <c r="I94" s="228"/>
      <c r="J94" s="229">
        <f>ROUND(I94*H94,2)</f>
        <v>0</v>
      </c>
      <c r="K94" s="230"/>
      <c r="L94" s="231"/>
      <c r="M94" s="232" t="s">
        <v>19</v>
      </c>
      <c r="N94" s="23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135</v>
      </c>
      <c r="AT94" s="216" t="s">
        <v>118</v>
      </c>
      <c r="AU94" s="216" t="s">
        <v>82</v>
      </c>
      <c r="AY94" s="16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128</v>
      </c>
      <c r="BM94" s="216" t="s">
        <v>139</v>
      </c>
    </row>
    <row r="95" s="2" customFormat="1" ht="16.5" customHeight="1">
      <c r="A95" s="37"/>
      <c r="B95" s="38"/>
      <c r="C95" s="204" t="s">
        <v>140</v>
      </c>
      <c r="D95" s="204" t="s">
        <v>124</v>
      </c>
      <c r="E95" s="205" t="s">
        <v>141</v>
      </c>
      <c r="F95" s="206" t="s">
        <v>142</v>
      </c>
      <c r="G95" s="207" t="s">
        <v>134</v>
      </c>
      <c r="H95" s="208">
        <v>8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128</v>
      </c>
      <c r="AT95" s="216" t="s">
        <v>124</v>
      </c>
      <c r="AU95" s="216" t="s">
        <v>82</v>
      </c>
      <c r="AY95" s="16" t="s">
        <v>121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128</v>
      </c>
      <c r="BM95" s="216" t="s">
        <v>143</v>
      </c>
    </row>
    <row r="96" s="2" customFormat="1" ht="24.15" customHeight="1">
      <c r="A96" s="37"/>
      <c r="B96" s="38"/>
      <c r="C96" s="204" t="s">
        <v>144</v>
      </c>
      <c r="D96" s="204" t="s">
        <v>124</v>
      </c>
      <c r="E96" s="205" t="s">
        <v>145</v>
      </c>
      <c r="F96" s="206" t="s">
        <v>146</v>
      </c>
      <c r="G96" s="207" t="s">
        <v>127</v>
      </c>
      <c r="H96" s="208">
        <v>3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43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128</v>
      </c>
      <c r="AT96" s="216" t="s">
        <v>124</v>
      </c>
      <c r="AU96" s="216" t="s">
        <v>82</v>
      </c>
      <c r="AY96" s="16" t="s">
        <v>121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128</v>
      </c>
      <c r="BM96" s="216" t="s">
        <v>147</v>
      </c>
    </row>
    <row r="97" s="2" customFormat="1">
      <c r="A97" s="37"/>
      <c r="B97" s="38"/>
      <c r="C97" s="39"/>
      <c r="D97" s="218" t="s">
        <v>130</v>
      </c>
      <c r="E97" s="39"/>
      <c r="F97" s="219" t="s">
        <v>148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130</v>
      </c>
      <c r="AU97" s="16" t="s">
        <v>82</v>
      </c>
    </row>
    <row r="98" s="2" customFormat="1" ht="16.5" customHeight="1">
      <c r="A98" s="37"/>
      <c r="B98" s="38"/>
      <c r="C98" s="223" t="s">
        <v>149</v>
      </c>
      <c r="D98" s="223" t="s">
        <v>118</v>
      </c>
      <c r="E98" s="224" t="s">
        <v>150</v>
      </c>
      <c r="F98" s="225" t="s">
        <v>151</v>
      </c>
      <c r="G98" s="226" t="s">
        <v>127</v>
      </c>
      <c r="H98" s="227">
        <v>3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0.127</v>
      </c>
      <c r="R98" s="214">
        <f>Q98*H98</f>
        <v>0.38100000000000001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152</v>
      </c>
      <c r="AT98" s="216" t="s">
        <v>118</v>
      </c>
      <c r="AU98" s="216" t="s">
        <v>82</v>
      </c>
      <c r="AY98" s="16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152</v>
      </c>
      <c r="BM98" s="216" t="s">
        <v>153</v>
      </c>
    </row>
    <row r="99" s="2" customFormat="1" ht="16.5" customHeight="1">
      <c r="A99" s="37"/>
      <c r="B99" s="38"/>
      <c r="C99" s="223" t="s">
        <v>154</v>
      </c>
      <c r="D99" s="223" t="s">
        <v>118</v>
      </c>
      <c r="E99" s="224" t="s">
        <v>155</v>
      </c>
      <c r="F99" s="225" t="s">
        <v>156</v>
      </c>
      <c r="G99" s="226" t="s">
        <v>127</v>
      </c>
      <c r="H99" s="227">
        <v>3</v>
      </c>
      <c r="I99" s="228"/>
      <c r="J99" s="229">
        <f>ROUND(I99*H99,2)</f>
        <v>0</v>
      </c>
      <c r="K99" s="230"/>
      <c r="L99" s="231"/>
      <c r="M99" s="232" t="s">
        <v>19</v>
      </c>
      <c r="N99" s="233" t="s">
        <v>43</v>
      </c>
      <c r="O99" s="83"/>
      <c r="P99" s="214">
        <f>O99*H99</f>
        <v>0</v>
      </c>
      <c r="Q99" s="214">
        <v>0.0016000000000000001</v>
      </c>
      <c r="R99" s="214">
        <f>Q99*H99</f>
        <v>0.0048000000000000004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152</v>
      </c>
      <c r="AT99" s="216" t="s">
        <v>118</v>
      </c>
      <c r="AU99" s="216" t="s">
        <v>82</v>
      </c>
      <c r="AY99" s="16" t="s">
        <v>121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152</v>
      </c>
      <c r="BM99" s="216" t="s">
        <v>157</v>
      </c>
    </row>
    <row r="100" s="2" customFormat="1" ht="24.15" customHeight="1">
      <c r="A100" s="37"/>
      <c r="B100" s="38"/>
      <c r="C100" s="204" t="s">
        <v>158</v>
      </c>
      <c r="D100" s="204" t="s">
        <v>124</v>
      </c>
      <c r="E100" s="205" t="s">
        <v>159</v>
      </c>
      <c r="F100" s="206" t="s">
        <v>160</v>
      </c>
      <c r="G100" s="207" t="s">
        <v>127</v>
      </c>
      <c r="H100" s="208">
        <v>1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43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128</v>
      </c>
      <c r="AT100" s="216" t="s">
        <v>124</v>
      </c>
      <c r="AU100" s="216" t="s">
        <v>82</v>
      </c>
      <c r="AY100" s="16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128</v>
      </c>
      <c r="BM100" s="216" t="s">
        <v>161</v>
      </c>
    </row>
    <row r="101" s="2" customFormat="1">
      <c r="A101" s="37"/>
      <c r="B101" s="38"/>
      <c r="C101" s="39"/>
      <c r="D101" s="218" t="s">
        <v>130</v>
      </c>
      <c r="E101" s="39"/>
      <c r="F101" s="219" t="s">
        <v>162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130</v>
      </c>
      <c r="AU101" s="16" t="s">
        <v>82</v>
      </c>
    </row>
    <row r="102" s="2" customFormat="1" ht="33" customHeight="1">
      <c r="A102" s="37"/>
      <c r="B102" s="38"/>
      <c r="C102" s="223" t="s">
        <v>163</v>
      </c>
      <c r="D102" s="223" t="s">
        <v>118</v>
      </c>
      <c r="E102" s="224" t="s">
        <v>164</v>
      </c>
      <c r="F102" s="225" t="s">
        <v>165</v>
      </c>
      <c r="G102" s="226" t="s">
        <v>127</v>
      </c>
      <c r="H102" s="227">
        <v>1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43</v>
      </c>
      <c r="O102" s="83"/>
      <c r="P102" s="214">
        <f>O102*H102</f>
        <v>0</v>
      </c>
      <c r="Q102" s="214">
        <v>0.0287</v>
      </c>
      <c r="R102" s="214">
        <f>Q102*H102</f>
        <v>0.0287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152</v>
      </c>
      <c r="AT102" s="216" t="s">
        <v>118</v>
      </c>
      <c r="AU102" s="216" t="s">
        <v>82</v>
      </c>
      <c r="AY102" s="16" t="s">
        <v>121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152</v>
      </c>
      <c r="BM102" s="216" t="s">
        <v>166</v>
      </c>
    </row>
    <row r="103" s="2" customFormat="1" ht="24.15" customHeight="1">
      <c r="A103" s="37"/>
      <c r="B103" s="38"/>
      <c r="C103" s="204" t="s">
        <v>167</v>
      </c>
      <c r="D103" s="204" t="s">
        <v>124</v>
      </c>
      <c r="E103" s="205" t="s">
        <v>168</v>
      </c>
      <c r="F103" s="206" t="s">
        <v>169</v>
      </c>
      <c r="G103" s="207" t="s">
        <v>127</v>
      </c>
      <c r="H103" s="208">
        <v>2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128</v>
      </c>
      <c r="AT103" s="216" t="s">
        <v>124</v>
      </c>
      <c r="AU103" s="216" t="s">
        <v>82</v>
      </c>
      <c r="AY103" s="16" t="s">
        <v>121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128</v>
      </c>
      <c r="BM103" s="216" t="s">
        <v>170</v>
      </c>
    </row>
    <row r="104" s="2" customFormat="1">
      <c r="A104" s="37"/>
      <c r="B104" s="38"/>
      <c r="C104" s="39"/>
      <c r="D104" s="218" t="s">
        <v>130</v>
      </c>
      <c r="E104" s="39"/>
      <c r="F104" s="219" t="s">
        <v>171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130</v>
      </c>
      <c r="AU104" s="16" t="s">
        <v>82</v>
      </c>
    </row>
    <row r="105" s="2" customFormat="1" ht="37.8" customHeight="1">
      <c r="A105" s="37"/>
      <c r="B105" s="38"/>
      <c r="C105" s="223" t="s">
        <v>172</v>
      </c>
      <c r="D105" s="223" t="s">
        <v>118</v>
      </c>
      <c r="E105" s="224" t="s">
        <v>173</v>
      </c>
      <c r="F105" s="225" t="s">
        <v>174</v>
      </c>
      <c r="G105" s="226" t="s">
        <v>127</v>
      </c>
      <c r="H105" s="227">
        <v>1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43</v>
      </c>
      <c r="O105" s="83"/>
      <c r="P105" s="214">
        <f>O105*H105</f>
        <v>0</v>
      </c>
      <c r="Q105" s="214">
        <v>0.0287</v>
      </c>
      <c r="R105" s="214">
        <f>Q105*H105</f>
        <v>0.0287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152</v>
      </c>
      <c r="AT105" s="216" t="s">
        <v>118</v>
      </c>
      <c r="AU105" s="216" t="s">
        <v>82</v>
      </c>
      <c r="AY105" s="16" t="s">
        <v>121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152</v>
      </c>
      <c r="BM105" s="216" t="s">
        <v>175</v>
      </c>
    </row>
    <row r="106" s="2" customFormat="1" ht="37.8" customHeight="1">
      <c r="A106" s="37"/>
      <c r="B106" s="38"/>
      <c r="C106" s="223" t="s">
        <v>8</v>
      </c>
      <c r="D106" s="223" t="s">
        <v>118</v>
      </c>
      <c r="E106" s="224" t="s">
        <v>176</v>
      </c>
      <c r="F106" s="225" t="s">
        <v>177</v>
      </c>
      <c r="G106" s="226" t="s">
        <v>127</v>
      </c>
      <c r="H106" s="227">
        <v>1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0.0287</v>
      </c>
      <c r="R106" s="214">
        <f>Q106*H106</f>
        <v>0.0287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152</v>
      </c>
      <c r="AT106" s="216" t="s">
        <v>118</v>
      </c>
      <c r="AU106" s="216" t="s">
        <v>82</v>
      </c>
      <c r="AY106" s="16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152</v>
      </c>
      <c r="BM106" s="216" t="s">
        <v>178</v>
      </c>
    </row>
    <row r="107" s="2" customFormat="1" ht="16.5" customHeight="1">
      <c r="A107" s="37"/>
      <c r="B107" s="38"/>
      <c r="C107" s="204" t="s">
        <v>179</v>
      </c>
      <c r="D107" s="204" t="s">
        <v>124</v>
      </c>
      <c r="E107" s="205" t="s">
        <v>180</v>
      </c>
      <c r="F107" s="206" t="s">
        <v>181</v>
      </c>
      <c r="G107" s="207" t="s">
        <v>127</v>
      </c>
      <c r="H107" s="208">
        <v>3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128</v>
      </c>
      <c r="AT107" s="216" t="s">
        <v>124</v>
      </c>
      <c r="AU107" s="216" t="s">
        <v>82</v>
      </c>
      <c r="AY107" s="16" t="s">
        <v>121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128</v>
      </c>
      <c r="BM107" s="216" t="s">
        <v>182</v>
      </c>
    </row>
    <row r="108" s="2" customFormat="1">
      <c r="A108" s="37"/>
      <c r="B108" s="38"/>
      <c r="C108" s="39"/>
      <c r="D108" s="218" t="s">
        <v>130</v>
      </c>
      <c r="E108" s="39"/>
      <c r="F108" s="219" t="s">
        <v>183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130</v>
      </c>
      <c r="AU108" s="16" t="s">
        <v>82</v>
      </c>
    </row>
    <row r="109" s="2" customFormat="1" ht="16.5" customHeight="1">
      <c r="A109" s="37"/>
      <c r="B109" s="38"/>
      <c r="C109" s="223" t="s">
        <v>184</v>
      </c>
      <c r="D109" s="223" t="s">
        <v>118</v>
      </c>
      <c r="E109" s="224" t="s">
        <v>185</v>
      </c>
      <c r="F109" s="225" t="s">
        <v>186</v>
      </c>
      <c r="G109" s="226" t="s">
        <v>127</v>
      </c>
      <c r="H109" s="227">
        <v>1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0.00029999999999999997</v>
      </c>
      <c r="R109" s="214">
        <f>Q109*H109</f>
        <v>0.00029999999999999997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152</v>
      </c>
      <c r="AT109" s="216" t="s">
        <v>118</v>
      </c>
      <c r="AU109" s="216" t="s">
        <v>82</v>
      </c>
      <c r="AY109" s="16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152</v>
      </c>
      <c r="BM109" s="216" t="s">
        <v>187</v>
      </c>
    </row>
    <row r="110" s="2" customFormat="1" ht="16.5" customHeight="1">
      <c r="A110" s="37"/>
      <c r="B110" s="38"/>
      <c r="C110" s="223" t="s">
        <v>188</v>
      </c>
      <c r="D110" s="223" t="s">
        <v>118</v>
      </c>
      <c r="E110" s="224" t="s">
        <v>189</v>
      </c>
      <c r="F110" s="225" t="s">
        <v>190</v>
      </c>
      <c r="G110" s="226" t="s">
        <v>127</v>
      </c>
      <c r="H110" s="227">
        <v>2</v>
      </c>
      <c r="I110" s="228"/>
      <c r="J110" s="229">
        <f>ROUND(I110*H110,2)</f>
        <v>0</v>
      </c>
      <c r="K110" s="230"/>
      <c r="L110" s="231"/>
      <c r="M110" s="232" t="s">
        <v>19</v>
      </c>
      <c r="N110" s="233" t="s">
        <v>43</v>
      </c>
      <c r="O110" s="83"/>
      <c r="P110" s="214">
        <f>O110*H110</f>
        <v>0</v>
      </c>
      <c r="Q110" s="214">
        <v>0.00050000000000000001</v>
      </c>
      <c r="R110" s="214">
        <f>Q110*H110</f>
        <v>0.001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152</v>
      </c>
      <c r="AT110" s="216" t="s">
        <v>118</v>
      </c>
      <c r="AU110" s="216" t="s">
        <v>82</v>
      </c>
      <c r="AY110" s="16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152</v>
      </c>
      <c r="BM110" s="216" t="s">
        <v>191</v>
      </c>
    </row>
    <row r="111" s="2" customFormat="1" ht="49.05" customHeight="1">
      <c r="A111" s="37"/>
      <c r="B111" s="38"/>
      <c r="C111" s="204" t="s">
        <v>192</v>
      </c>
      <c r="D111" s="204" t="s">
        <v>124</v>
      </c>
      <c r="E111" s="205" t="s">
        <v>193</v>
      </c>
      <c r="F111" s="206" t="s">
        <v>194</v>
      </c>
      <c r="G111" s="207" t="s">
        <v>195</v>
      </c>
      <c r="H111" s="208">
        <v>145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128</v>
      </c>
      <c r="AT111" s="216" t="s">
        <v>124</v>
      </c>
      <c r="AU111" s="216" t="s">
        <v>82</v>
      </c>
      <c r="AY111" s="16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128</v>
      </c>
      <c r="BM111" s="216" t="s">
        <v>196</v>
      </c>
    </row>
    <row r="112" s="2" customFormat="1">
      <c r="A112" s="37"/>
      <c r="B112" s="38"/>
      <c r="C112" s="39"/>
      <c r="D112" s="218" t="s">
        <v>130</v>
      </c>
      <c r="E112" s="39"/>
      <c r="F112" s="219" t="s">
        <v>197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130</v>
      </c>
      <c r="AU112" s="16" t="s">
        <v>82</v>
      </c>
    </row>
    <row r="113" s="2" customFormat="1" ht="24.15" customHeight="1">
      <c r="A113" s="37"/>
      <c r="B113" s="38"/>
      <c r="C113" s="223" t="s">
        <v>198</v>
      </c>
      <c r="D113" s="223" t="s">
        <v>118</v>
      </c>
      <c r="E113" s="224" t="s">
        <v>199</v>
      </c>
      <c r="F113" s="225" t="s">
        <v>200</v>
      </c>
      <c r="G113" s="226" t="s">
        <v>195</v>
      </c>
      <c r="H113" s="227">
        <v>145</v>
      </c>
      <c r="I113" s="228"/>
      <c r="J113" s="229">
        <f>ROUND(I113*H113,2)</f>
        <v>0</v>
      </c>
      <c r="K113" s="230"/>
      <c r="L113" s="231"/>
      <c r="M113" s="232" t="s">
        <v>19</v>
      </c>
      <c r="N113" s="233" t="s">
        <v>43</v>
      </c>
      <c r="O113" s="83"/>
      <c r="P113" s="214">
        <f>O113*H113</f>
        <v>0</v>
      </c>
      <c r="Q113" s="214">
        <v>0.00012</v>
      </c>
      <c r="R113" s="214">
        <f>Q113*H113</f>
        <v>0.017399999999999999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152</v>
      </c>
      <c r="AT113" s="216" t="s">
        <v>118</v>
      </c>
      <c r="AU113" s="216" t="s">
        <v>82</v>
      </c>
      <c r="AY113" s="16" t="s">
        <v>121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152</v>
      </c>
      <c r="BM113" s="216" t="s">
        <v>201</v>
      </c>
    </row>
    <row r="114" s="2" customFormat="1" ht="44.25" customHeight="1">
      <c r="A114" s="37"/>
      <c r="B114" s="38"/>
      <c r="C114" s="204" t="s">
        <v>202</v>
      </c>
      <c r="D114" s="204" t="s">
        <v>124</v>
      </c>
      <c r="E114" s="205" t="s">
        <v>203</v>
      </c>
      <c r="F114" s="206" t="s">
        <v>204</v>
      </c>
      <c r="G114" s="207" t="s">
        <v>195</v>
      </c>
      <c r="H114" s="208">
        <v>18</v>
      </c>
      <c r="I114" s="209"/>
      <c r="J114" s="210">
        <f>ROUND(I114*H114,2)</f>
        <v>0</v>
      </c>
      <c r="K114" s="211"/>
      <c r="L114" s="43"/>
      <c r="M114" s="212" t="s">
        <v>19</v>
      </c>
      <c r="N114" s="213" t="s">
        <v>43</v>
      </c>
      <c r="O114" s="8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128</v>
      </c>
      <c r="AT114" s="216" t="s">
        <v>124</v>
      </c>
      <c r="AU114" s="216" t="s">
        <v>82</v>
      </c>
      <c r="AY114" s="16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80</v>
      </c>
      <c r="BK114" s="217">
        <f>ROUND(I114*H114,2)</f>
        <v>0</v>
      </c>
      <c r="BL114" s="16" t="s">
        <v>128</v>
      </c>
      <c r="BM114" s="216" t="s">
        <v>205</v>
      </c>
    </row>
    <row r="115" s="2" customFormat="1">
      <c r="A115" s="37"/>
      <c r="B115" s="38"/>
      <c r="C115" s="39"/>
      <c r="D115" s="218" t="s">
        <v>130</v>
      </c>
      <c r="E115" s="39"/>
      <c r="F115" s="219" t="s">
        <v>206</v>
      </c>
      <c r="G115" s="39"/>
      <c r="H115" s="39"/>
      <c r="I115" s="220"/>
      <c r="J115" s="39"/>
      <c r="K115" s="39"/>
      <c r="L115" s="43"/>
      <c r="M115" s="221"/>
      <c r="N115" s="22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130</v>
      </c>
      <c r="AU115" s="16" t="s">
        <v>82</v>
      </c>
    </row>
    <row r="116" s="2" customFormat="1" ht="24.15" customHeight="1">
      <c r="A116" s="37"/>
      <c r="B116" s="38"/>
      <c r="C116" s="223" t="s">
        <v>207</v>
      </c>
      <c r="D116" s="223" t="s">
        <v>118</v>
      </c>
      <c r="E116" s="224" t="s">
        <v>208</v>
      </c>
      <c r="F116" s="225" t="s">
        <v>209</v>
      </c>
      <c r="G116" s="226" t="s">
        <v>195</v>
      </c>
      <c r="H116" s="227">
        <v>18</v>
      </c>
      <c r="I116" s="228"/>
      <c r="J116" s="229">
        <f>ROUND(I116*H116,2)</f>
        <v>0</v>
      </c>
      <c r="K116" s="230"/>
      <c r="L116" s="231"/>
      <c r="M116" s="232" t="s">
        <v>19</v>
      </c>
      <c r="N116" s="233" t="s">
        <v>43</v>
      </c>
      <c r="O116" s="83"/>
      <c r="P116" s="214">
        <f>O116*H116</f>
        <v>0</v>
      </c>
      <c r="Q116" s="214">
        <v>0.00036000000000000002</v>
      </c>
      <c r="R116" s="214">
        <f>Q116*H116</f>
        <v>0.0064800000000000005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152</v>
      </c>
      <c r="AT116" s="216" t="s">
        <v>118</v>
      </c>
      <c r="AU116" s="216" t="s">
        <v>82</v>
      </c>
      <c r="AY116" s="16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152</v>
      </c>
      <c r="BM116" s="216" t="s">
        <v>210</v>
      </c>
    </row>
    <row r="117" s="2" customFormat="1" ht="37.8" customHeight="1">
      <c r="A117" s="37"/>
      <c r="B117" s="38"/>
      <c r="C117" s="204" t="s">
        <v>211</v>
      </c>
      <c r="D117" s="204" t="s">
        <v>124</v>
      </c>
      <c r="E117" s="205" t="s">
        <v>212</v>
      </c>
      <c r="F117" s="206" t="s">
        <v>213</v>
      </c>
      <c r="G117" s="207" t="s">
        <v>127</v>
      </c>
      <c r="H117" s="208">
        <v>6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128</v>
      </c>
      <c r="AT117" s="216" t="s">
        <v>124</v>
      </c>
      <c r="AU117" s="216" t="s">
        <v>82</v>
      </c>
      <c r="AY117" s="16" t="s">
        <v>121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128</v>
      </c>
      <c r="BM117" s="216" t="s">
        <v>214</v>
      </c>
    </row>
    <row r="118" s="2" customFormat="1">
      <c r="A118" s="37"/>
      <c r="B118" s="38"/>
      <c r="C118" s="39"/>
      <c r="D118" s="218" t="s">
        <v>130</v>
      </c>
      <c r="E118" s="39"/>
      <c r="F118" s="219" t="s">
        <v>215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130</v>
      </c>
      <c r="AU118" s="16" t="s">
        <v>82</v>
      </c>
    </row>
    <row r="119" s="2" customFormat="1" ht="24.15" customHeight="1">
      <c r="A119" s="37"/>
      <c r="B119" s="38"/>
      <c r="C119" s="223" t="s">
        <v>7</v>
      </c>
      <c r="D119" s="223" t="s">
        <v>118</v>
      </c>
      <c r="E119" s="224" t="s">
        <v>216</v>
      </c>
      <c r="F119" s="225" t="s">
        <v>217</v>
      </c>
      <c r="G119" s="226" t="s">
        <v>127</v>
      </c>
      <c r="H119" s="227">
        <v>6</v>
      </c>
      <c r="I119" s="228"/>
      <c r="J119" s="229">
        <f>ROUND(I119*H119,2)</f>
        <v>0</v>
      </c>
      <c r="K119" s="230"/>
      <c r="L119" s="231"/>
      <c r="M119" s="232" t="s">
        <v>19</v>
      </c>
      <c r="N119" s="233" t="s">
        <v>43</v>
      </c>
      <c r="O119" s="83"/>
      <c r="P119" s="214">
        <f>O119*H119</f>
        <v>0</v>
      </c>
      <c r="Q119" s="214">
        <v>0.0080999999999999996</v>
      </c>
      <c r="R119" s="214">
        <f>Q119*H119</f>
        <v>0.048599999999999997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152</v>
      </c>
      <c r="AT119" s="216" t="s">
        <v>118</v>
      </c>
      <c r="AU119" s="216" t="s">
        <v>82</v>
      </c>
      <c r="AY119" s="16" t="s">
        <v>121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152</v>
      </c>
      <c r="BM119" s="216" t="s">
        <v>218</v>
      </c>
    </row>
    <row r="120" s="2" customFormat="1" ht="49.05" customHeight="1">
      <c r="A120" s="37"/>
      <c r="B120" s="38"/>
      <c r="C120" s="204" t="s">
        <v>219</v>
      </c>
      <c r="D120" s="204" t="s">
        <v>124</v>
      </c>
      <c r="E120" s="205" t="s">
        <v>220</v>
      </c>
      <c r="F120" s="206" t="s">
        <v>221</v>
      </c>
      <c r="G120" s="207" t="s">
        <v>195</v>
      </c>
      <c r="H120" s="208">
        <v>9</v>
      </c>
      <c r="I120" s="209"/>
      <c r="J120" s="210">
        <f>ROUND(I120*H120,2)</f>
        <v>0</v>
      </c>
      <c r="K120" s="211"/>
      <c r="L120" s="43"/>
      <c r="M120" s="212" t="s">
        <v>19</v>
      </c>
      <c r="N120" s="213" t="s">
        <v>43</v>
      </c>
      <c r="O120" s="8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6" t="s">
        <v>128</v>
      </c>
      <c r="AT120" s="216" t="s">
        <v>124</v>
      </c>
      <c r="AU120" s="216" t="s">
        <v>82</v>
      </c>
      <c r="AY120" s="16" t="s">
        <v>121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80</v>
      </c>
      <c r="BK120" s="217">
        <f>ROUND(I120*H120,2)</f>
        <v>0</v>
      </c>
      <c r="BL120" s="16" t="s">
        <v>128</v>
      </c>
      <c r="BM120" s="216" t="s">
        <v>222</v>
      </c>
    </row>
    <row r="121" s="2" customFormat="1">
      <c r="A121" s="37"/>
      <c r="B121" s="38"/>
      <c r="C121" s="39"/>
      <c r="D121" s="218" t="s">
        <v>130</v>
      </c>
      <c r="E121" s="39"/>
      <c r="F121" s="219" t="s">
        <v>223</v>
      </c>
      <c r="G121" s="39"/>
      <c r="H121" s="39"/>
      <c r="I121" s="220"/>
      <c r="J121" s="39"/>
      <c r="K121" s="39"/>
      <c r="L121" s="43"/>
      <c r="M121" s="221"/>
      <c r="N121" s="22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130</v>
      </c>
      <c r="AU121" s="16" t="s">
        <v>82</v>
      </c>
    </row>
    <row r="122" s="2" customFormat="1" ht="16.5" customHeight="1">
      <c r="A122" s="37"/>
      <c r="B122" s="38"/>
      <c r="C122" s="223" t="s">
        <v>224</v>
      </c>
      <c r="D122" s="223" t="s">
        <v>118</v>
      </c>
      <c r="E122" s="224" t="s">
        <v>225</v>
      </c>
      <c r="F122" s="225" t="s">
        <v>226</v>
      </c>
      <c r="G122" s="226" t="s">
        <v>227</v>
      </c>
      <c r="H122" s="227">
        <v>9</v>
      </c>
      <c r="I122" s="228"/>
      <c r="J122" s="229">
        <f>ROUND(I122*H122,2)</f>
        <v>0</v>
      </c>
      <c r="K122" s="230"/>
      <c r="L122" s="231"/>
      <c r="M122" s="232" t="s">
        <v>19</v>
      </c>
      <c r="N122" s="233" t="s">
        <v>43</v>
      </c>
      <c r="O122" s="83"/>
      <c r="P122" s="214">
        <f>O122*H122</f>
        <v>0</v>
      </c>
      <c r="Q122" s="214">
        <v>0.001</v>
      </c>
      <c r="R122" s="214">
        <f>Q122*H122</f>
        <v>0.0090000000000000011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152</v>
      </c>
      <c r="AT122" s="216" t="s">
        <v>118</v>
      </c>
      <c r="AU122" s="216" t="s">
        <v>82</v>
      </c>
      <c r="AY122" s="16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80</v>
      </c>
      <c r="BK122" s="217">
        <f>ROUND(I122*H122,2)</f>
        <v>0</v>
      </c>
      <c r="BL122" s="16" t="s">
        <v>152</v>
      </c>
      <c r="BM122" s="216" t="s">
        <v>228</v>
      </c>
    </row>
    <row r="123" s="2" customFormat="1" ht="16.5" customHeight="1">
      <c r="A123" s="37"/>
      <c r="B123" s="38"/>
      <c r="C123" s="223" t="s">
        <v>229</v>
      </c>
      <c r="D123" s="223" t="s">
        <v>118</v>
      </c>
      <c r="E123" s="224" t="s">
        <v>230</v>
      </c>
      <c r="F123" s="225" t="s">
        <v>231</v>
      </c>
      <c r="G123" s="226" t="s">
        <v>127</v>
      </c>
      <c r="H123" s="227">
        <v>3</v>
      </c>
      <c r="I123" s="228"/>
      <c r="J123" s="229">
        <f>ROUND(I123*H123,2)</f>
        <v>0</v>
      </c>
      <c r="K123" s="230"/>
      <c r="L123" s="231"/>
      <c r="M123" s="232" t="s">
        <v>19</v>
      </c>
      <c r="N123" s="233" t="s">
        <v>43</v>
      </c>
      <c r="O123" s="83"/>
      <c r="P123" s="214">
        <f>O123*H123</f>
        <v>0</v>
      </c>
      <c r="Q123" s="214">
        <v>0.00016000000000000001</v>
      </c>
      <c r="R123" s="214">
        <f>Q123*H123</f>
        <v>0.00048000000000000007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152</v>
      </c>
      <c r="AT123" s="216" t="s">
        <v>118</v>
      </c>
      <c r="AU123" s="216" t="s">
        <v>82</v>
      </c>
      <c r="AY123" s="16" t="s">
        <v>121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152</v>
      </c>
      <c r="BM123" s="216" t="s">
        <v>232</v>
      </c>
    </row>
    <row r="124" s="2" customFormat="1" ht="24.15" customHeight="1">
      <c r="A124" s="37"/>
      <c r="B124" s="38"/>
      <c r="C124" s="223" t="s">
        <v>233</v>
      </c>
      <c r="D124" s="223" t="s">
        <v>118</v>
      </c>
      <c r="E124" s="224" t="s">
        <v>234</v>
      </c>
      <c r="F124" s="225" t="s">
        <v>235</v>
      </c>
      <c r="G124" s="226" t="s">
        <v>127</v>
      </c>
      <c r="H124" s="227">
        <v>6</v>
      </c>
      <c r="I124" s="228"/>
      <c r="J124" s="229">
        <f>ROUND(I124*H124,2)</f>
        <v>0</v>
      </c>
      <c r="K124" s="230"/>
      <c r="L124" s="231"/>
      <c r="M124" s="232" t="s">
        <v>19</v>
      </c>
      <c r="N124" s="233" t="s">
        <v>43</v>
      </c>
      <c r="O124" s="83"/>
      <c r="P124" s="214">
        <f>O124*H124</f>
        <v>0</v>
      </c>
      <c r="Q124" s="214">
        <v>0.00069999999999999999</v>
      </c>
      <c r="R124" s="214">
        <f>Q124*H124</f>
        <v>0.0041999999999999997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152</v>
      </c>
      <c r="AT124" s="216" t="s">
        <v>118</v>
      </c>
      <c r="AU124" s="216" t="s">
        <v>82</v>
      </c>
      <c r="AY124" s="16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152</v>
      </c>
      <c r="BM124" s="216" t="s">
        <v>236</v>
      </c>
    </row>
    <row r="125" s="2" customFormat="1" ht="33" customHeight="1">
      <c r="A125" s="37"/>
      <c r="B125" s="38"/>
      <c r="C125" s="204" t="s">
        <v>237</v>
      </c>
      <c r="D125" s="204" t="s">
        <v>124</v>
      </c>
      <c r="E125" s="205" t="s">
        <v>238</v>
      </c>
      <c r="F125" s="206" t="s">
        <v>239</v>
      </c>
      <c r="G125" s="207" t="s">
        <v>195</v>
      </c>
      <c r="H125" s="208">
        <v>18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128</v>
      </c>
      <c r="AT125" s="216" t="s">
        <v>124</v>
      </c>
      <c r="AU125" s="216" t="s">
        <v>82</v>
      </c>
      <c r="AY125" s="16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128</v>
      </c>
      <c r="BM125" s="216" t="s">
        <v>240</v>
      </c>
    </row>
    <row r="126" s="2" customFormat="1">
      <c r="A126" s="37"/>
      <c r="B126" s="38"/>
      <c r="C126" s="39"/>
      <c r="D126" s="218" t="s">
        <v>130</v>
      </c>
      <c r="E126" s="39"/>
      <c r="F126" s="219" t="s">
        <v>241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130</v>
      </c>
      <c r="AU126" s="16" t="s">
        <v>82</v>
      </c>
    </row>
    <row r="127" s="2" customFormat="1" ht="37.8" customHeight="1">
      <c r="A127" s="37"/>
      <c r="B127" s="38"/>
      <c r="C127" s="223" t="s">
        <v>242</v>
      </c>
      <c r="D127" s="223" t="s">
        <v>118</v>
      </c>
      <c r="E127" s="224" t="s">
        <v>243</v>
      </c>
      <c r="F127" s="225" t="s">
        <v>244</v>
      </c>
      <c r="G127" s="226" t="s">
        <v>195</v>
      </c>
      <c r="H127" s="227">
        <v>18</v>
      </c>
      <c r="I127" s="228"/>
      <c r="J127" s="229">
        <f>ROUND(I127*H127,2)</f>
        <v>0</v>
      </c>
      <c r="K127" s="230"/>
      <c r="L127" s="231"/>
      <c r="M127" s="232" t="s">
        <v>19</v>
      </c>
      <c r="N127" s="233" t="s">
        <v>43</v>
      </c>
      <c r="O127" s="83"/>
      <c r="P127" s="214">
        <f>O127*H127</f>
        <v>0</v>
      </c>
      <c r="Q127" s="214">
        <v>0.00059000000000000003</v>
      </c>
      <c r="R127" s="214">
        <f>Q127*H127</f>
        <v>0.010620000000000001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152</v>
      </c>
      <c r="AT127" s="216" t="s">
        <v>118</v>
      </c>
      <c r="AU127" s="216" t="s">
        <v>82</v>
      </c>
      <c r="AY127" s="16" t="s">
        <v>121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152</v>
      </c>
      <c r="BM127" s="216" t="s">
        <v>245</v>
      </c>
    </row>
    <row r="128" s="2" customFormat="1" ht="16.5" customHeight="1">
      <c r="A128" s="37"/>
      <c r="B128" s="38"/>
      <c r="C128" s="223" t="s">
        <v>246</v>
      </c>
      <c r="D128" s="223" t="s">
        <v>118</v>
      </c>
      <c r="E128" s="224" t="s">
        <v>247</v>
      </c>
      <c r="F128" s="225" t="s">
        <v>248</v>
      </c>
      <c r="G128" s="226" t="s">
        <v>134</v>
      </c>
      <c r="H128" s="227">
        <v>8</v>
      </c>
      <c r="I128" s="228"/>
      <c r="J128" s="229">
        <f>ROUND(I128*H128,2)</f>
        <v>0</v>
      </c>
      <c r="K128" s="230"/>
      <c r="L128" s="231"/>
      <c r="M128" s="232" t="s">
        <v>19</v>
      </c>
      <c r="N128" s="233" t="s">
        <v>43</v>
      </c>
      <c r="O128" s="8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135</v>
      </c>
      <c r="AT128" s="216" t="s">
        <v>118</v>
      </c>
      <c r="AU128" s="216" t="s">
        <v>82</v>
      </c>
      <c r="AY128" s="16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128</v>
      </c>
      <c r="BM128" s="216" t="s">
        <v>249</v>
      </c>
    </row>
    <row r="129" s="2" customFormat="1" ht="37.8" customHeight="1">
      <c r="A129" s="37"/>
      <c r="B129" s="38"/>
      <c r="C129" s="204" t="s">
        <v>250</v>
      </c>
      <c r="D129" s="204" t="s">
        <v>124</v>
      </c>
      <c r="E129" s="205" t="s">
        <v>251</v>
      </c>
      <c r="F129" s="206" t="s">
        <v>252</v>
      </c>
      <c r="G129" s="207" t="s">
        <v>195</v>
      </c>
      <c r="H129" s="208">
        <v>40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192</v>
      </c>
      <c r="AT129" s="216" t="s">
        <v>124</v>
      </c>
      <c r="AU129" s="216" t="s">
        <v>82</v>
      </c>
      <c r="AY129" s="16" t="s">
        <v>121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192</v>
      </c>
      <c r="BM129" s="216" t="s">
        <v>253</v>
      </c>
    </row>
    <row r="130" s="2" customFormat="1">
      <c r="A130" s="37"/>
      <c r="B130" s="38"/>
      <c r="C130" s="39"/>
      <c r="D130" s="218" t="s">
        <v>130</v>
      </c>
      <c r="E130" s="39"/>
      <c r="F130" s="219" t="s">
        <v>254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82</v>
      </c>
    </row>
    <row r="131" s="2" customFormat="1" ht="16.5" customHeight="1">
      <c r="A131" s="37"/>
      <c r="B131" s="38"/>
      <c r="C131" s="223" t="s">
        <v>255</v>
      </c>
      <c r="D131" s="223" t="s">
        <v>118</v>
      </c>
      <c r="E131" s="224" t="s">
        <v>256</v>
      </c>
      <c r="F131" s="225" t="s">
        <v>257</v>
      </c>
      <c r="G131" s="226" t="s">
        <v>195</v>
      </c>
      <c r="H131" s="227">
        <v>40</v>
      </c>
      <c r="I131" s="228"/>
      <c r="J131" s="229">
        <f>ROUND(I131*H131,2)</f>
        <v>0</v>
      </c>
      <c r="K131" s="230"/>
      <c r="L131" s="231"/>
      <c r="M131" s="232" t="s">
        <v>19</v>
      </c>
      <c r="N131" s="233" t="s">
        <v>43</v>
      </c>
      <c r="O131" s="83"/>
      <c r="P131" s="214">
        <f>O131*H131</f>
        <v>0</v>
      </c>
      <c r="Q131" s="214">
        <v>0.00018000000000000001</v>
      </c>
      <c r="R131" s="214">
        <f>Q131*H131</f>
        <v>0.0072000000000000007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258</v>
      </c>
      <c r="AT131" s="216" t="s">
        <v>118</v>
      </c>
      <c r="AU131" s="216" t="s">
        <v>82</v>
      </c>
      <c r="AY131" s="16" t="s">
        <v>121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192</v>
      </c>
      <c r="BM131" s="216" t="s">
        <v>259</v>
      </c>
    </row>
    <row r="132" s="2" customFormat="1" ht="44.25" customHeight="1">
      <c r="A132" s="37"/>
      <c r="B132" s="38"/>
      <c r="C132" s="204" t="s">
        <v>260</v>
      </c>
      <c r="D132" s="204" t="s">
        <v>124</v>
      </c>
      <c r="E132" s="205" t="s">
        <v>261</v>
      </c>
      <c r="F132" s="206" t="s">
        <v>262</v>
      </c>
      <c r="G132" s="207" t="s">
        <v>127</v>
      </c>
      <c r="H132" s="208">
        <v>56</v>
      </c>
      <c r="I132" s="209"/>
      <c r="J132" s="210">
        <f>ROUND(I132*H132,2)</f>
        <v>0</v>
      </c>
      <c r="K132" s="211"/>
      <c r="L132" s="43"/>
      <c r="M132" s="212" t="s">
        <v>19</v>
      </c>
      <c r="N132" s="213" t="s">
        <v>43</v>
      </c>
      <c r="O132" s="83"/>
      <c r="P132" s="214">
        <f>O132*H132</f>
        <v>0</v>
      </c>
      <c r="Q132" s="214">
        <v>1.0000000000000001E-05</v>
      </c>
      <c r="R132" s="214">
        <f>Q132*H132</f>
        <v>0.00056000000000000006</v>
      </c>
      <c r="S132" s="214">
        <v>0</v>
      </c>
      <c r="T132" s="21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6" t="s">
        <v>128</v>
      </c>
      <c r="AT132" s="216" t="s">
        <v>124</v>
      </c>
      <c r="AU132" s="216" t="s">
        <v>82</v>
      </c>
      <c r="AY132" s="16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80</v>
      </c>
      <c r="BK132" s="217">
        <f>ROUND(I132*H132,2)</f>
        <v>0</v>
      </c>
      <c r="BL132" s="16" t="s">
        <v>128</v>
      </c>
      <c r="BM132" s="216" t="s">
        <v>263</v>
      </c>
    </row>
    <row r="133" s="2" customFormat="1">
      <c r="A133" s="37"/>
      <c r="B133" s="38"/>
      <c r="C133" s="39"/>
      <c r="D133" s="218" t="s">
        <v>130</v>
      </c>
      <c r="E133" s="39"/>
      <c r="F133" s="219" t="s">
        <v>264</v>
      </c>
      <c r="G133" s="39"/>
      <c r="H133" s="39"/>
      <c r="I133" s="220"/>
      <c r="J133" s="39"/>
      <c r="K133" s="39"/>
      <c r="L133" s="43"/>
      <c r="M133" s="221"/>
      <c r="N133" s="222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130</v>
      </c>
      <c r="AU133" s="16" t="s">
        <v>82</v>
      </c>
    </row>
    <row r="134" s="2" customFormat="1" ht="16.5" customHeight="1">
      <c r="A134" s="37"/>
      <c r="B134" s="38"/>
      <c r="C134" s="223" t="s">
        <v>258</v>
      </c>
      <c r="D134" s="223" t="s">
        <v>118</v>
      </c>
      <c r="E134" s="224" t="s">
        <v>265</v>
      </c>
      <c r="F134" s="225" t="s">
        <v>266</v>
      </c>
      <c r="G134" s="226" t="s">
        <v>267</v>
      </c>
      <c r="H134" s="227">
        <v>1</v>
      </c>
      <c r="I134" s="228"/>
      <c r="J134" s="229">
        <f>ROUND(I134*H134,2)</f>
        <v>0</v>
      </c>
      <c r="K134" s="230"/>
      <c r="L134" s="231"/>
      <c r="M134" s="232" t="s">
        <v>19</v>
      </c>
      <c r="N134" s="233" t="s">
        <v>43</v>
      </c>
      <c r="O134" s="83"/>
      <c r="P134" s="214">
        <f>O134*H134</f>
        <v>0</v>
      </c>
      <c r="Q134" s="214">
        <v>0.00081999999999999998</v>
      </c>
      <c r="R134" s="214">
        <f>Q134*H134</f>
        <v>0.00081999999999999998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152</v>
      </c>
      <c r="AT134" s="216" t="s">
        <v>118</v>
      </c>
      <c r="AU134" s="216" t="s">
        <v>82</v>
      </c>
      <c r="AY134" s="16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152</v>
      </c>
      <c r="BM134" s="216" t="s">
        <v>268</v>
      </c>
    </row>
    <row r="135" s="2" customFormat="1" ht="21.75" customHeight="1">
      <c r="A135" s="37"/>
      <c r="B135" s="38"/>
      <c r="C135" s="204" t="s">
        <v>269</v>
      </c>
      <c r="D135" s="204" t="s">
        <v>124</v>
      </c>
      <c r="E135" s="205" t="s">
        <v>270</v>
      </c>
      <c r="F135" s="206" t="s">
        <v>271</v>
      </c>
      <c r="G135" s="207" t="s">
        <v>127</v>
      </c>
      <c r="H135" s="208">
        <v>40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192</v>
      </c>
      <c r="AT135" s="216" t="s">
        <v>124</v>
      </c>
      <c r="AU135" s="216" t="s">
        <v>82</v>
      </c>
      <c r="AY135" s="16" t="s">
        <v>121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192</v>
      </c>
      <c r="BM135" s="216" t="s">
        <v>272</v>
      </c>
    </row>
    <row r="136" s="2" customFormat="1">
      <c r="A136" s="37"/>
      <c r="B136" s="38"/>
      <c r="C136" s="39"/>
      <c r="D136" s="218" t="s">
        <v>130</v>
      </c>
      <c r="E136" s="39"/>
      <c r="F136" s="219" t="s">
        <v>273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130</v>
      </c>
      <c r="AU136" s="16" t="s">
        <v>82</v>
      </c>
    </row>
    <row r="137" s="2" customFormat="1" ht="21.75" customHeight="1">
      <c r="A137" s="37"/>
      <c r="B137" s="38"/>
      <c r="C137" s="223" t="s">
        <v>274</v>
      </c>
      <c r="D137" s="223" t="s">
        <v>118</v>
      </c>
      <c r="E137" s="224" t="s">
        <v>275</v>
      </c>
      <c r="F137" s="225" t="s">
        <v>276</v>
      </c>
      <c r="G137" s="226" t="s">
        <v>127</v>
      </c>
      <c r="H137" s="227">
        <v>40</v>
      </c>
      <c r="I137" s="228"/>
      <c r="J137" s="229">
        <f>ROUND(I137*H137,2)</f>
        <v>0</v>
      </c>
      <c r="K137" s="230"/>
      <c r="L137" s="231"/>
      <c r="M137" s="232" t="s">
        <v>19</v>
      </c>
      <c r="N137" s="233" t="s">
        <v>43</v>
      </c>
      <c r="O137" s="83"/>
      <c r="P137" s="214">
        <f>O137*H137</f>
        <v>0</v>
      </c>
      <c r="Q137" s="214">
        <v>1.0000000000000001E-05</v>
      </c>
      <c r="R137" s="214">
        <f>Q137*H137</f>
        <v>0.00040000000000000002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258</v>
      </c>
      <c r="AT137" s="216" t="s">
        <v>118</v>
      </c>
      <c r="AU137" s="216" t="s">
        <v>82</v>
      </c>
      <c r="AY137" s="16" t="s">
        <v>121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192</v>
      </c>
      <c r="BM137" s="216" t="s">
        <v>277</v>
      </c>
    </row>
    <row r="138" s="2" customFormat="1" ht="55.5" customHeight="1">
      <c r="A138" s="37"/>
      <c r="B138" s="38"/>
      <c r="C138" s="204" t="s">
        <v>278</v>
      </c>
      <c r="D138" s="204" t="s">
        <v>124</v>
      </c>
      <c r="E138" s="205" t="s">
        <v>279</v>
      </c>
      <c r="F138" s="206" t="s">
        <v>280</v>
      </c>
      <c r="G138" s="207" t="s">
        <v>127</v>
      </c>
      <c r="H138" s="208">
        <v>8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43</v>
      </c>
      <c r="O138" s="8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140</v>
      </c>
      <c r="AT138" s="216" t="s">
        <v>124</v>
      </c>
      <c r="AU138" s="216" t="s">
        <v>82</v>
      </c>
      <c r="AY138" s="16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0</v>
      </c>
      <c r="BL138" s="16" t="s">
        <v>140</v>
      </c>
      <c r="BM138" s="216" t="s">
        <v>281</v>
      </c>
    </row>
    <row r="139" s="2" customFormat="1">
      <c r="A139" s="37"/>
      <c r="B139" s="38"/>
      <c r="C139" s="39"/>
      <c r="D139" s="218" t="s">
        <v>130</v>
      </c>
      <c r="E139" s="39"/>
      <c r="F139" s="219" t="s">
        <v>282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82</v>
      </c>
    </row>
    <row r="140" s="2" customFormat="1" ht="24.15" customHeight="1">
      <c r="A140" s="37"/>
      <c r="B140" s="38"/>
      <c r="C140" s="223" t="s">
        <v>283</v>
      </c>
      <c r="D140" s="223" t="s">
        <v>118</v>
      </c>
      <c r="E140" s="224" t="s">
        <v>284</v>
      </c>
      <c r="F140" s="225" t="s">
        <v>285</v>
      </c>
      <c r="G140" s="226" t="s">
        <v>127</v>
      </c>
      <c r="H140" s="227">
        <v>8</v>
      </c>
      <c r="I140" s="228"/>
      <c r="J140" s="229">
        <f>ROUND(I140*H140,2)</f>
        <v>0</v>
      </c>
      <c r="K140" s="230"/>
      <c r="L140" s="231"/>
      <c r="M140" s="232" t="s">
        <v>19</v>
      </c>
      <c r="N140" s="233" t="s">
        <v>43</v>
      </c>
      <c r="O140" s="83"/>
      <c r="P140" s="214">
        <f>O140*H140</f>
        <v>0</v>
      </c>
      <c r="Q140" s="214">
        <v>0.00024000000000000001</v>
      </c>
      <c r="R140" s="214">
        <f>Q140*H140</f>
        <v>0.0019200000000000001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158</v>
      </c>
      <c r="AT140" s="216" t="s">
        <v>118</v>
      </c>
      <c r="AU140" s="216" t="s">
        <v>82</v>
      </c>
      <c r="AY140" s="16" t="s">
        <v>121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0</v>
      </c>
      <c r="BL140" s="16" t="s">
        <v>140</v>
      </c>
      <c r="BM140" s="216" t="s">
        <v>286</v>
      </c>
    </row>
    <row r="141" s="2" customFormat="1" ht="33" customHeight="1">
      <c r="A141" s="37"/>
      <c r="B141" s="38"/>
      <c r="C141" s="204" t="s">
        <v>287</v>
      </c>
      <c r="D141" s="204" t="s">
        <v>124</v>
      </c>
      <c r="E141" s="205" t="s">
        <v>288</v>
      </c>
      <c r="F141" s="206" t="s">
        <v>289</v>
      </c>
      <c r="G141" s="207" t="s">
        <v>127</v>
      </c>
      <c r="H141" s="208">
        <v>72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128</v>
      </c>
      <c r="AT141" s="216" t="s">
        <v>124</v>
      </c>
      <c r="AU141" s="216" t="s">
        <v>82</v>
      </c>
      <c r="AY141" s="16" t="s">
        <v>121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128</v>
      </c>
      <c r="BM141" s="216" t="s">
        <v>290</v>
      </c>
    </row>
    <row r="142" s="2" customFormat="1">
      <c r="A142" s="37"/>
      <c r="B142" s="38"/>
      <c r="C142" s="39"/>
      <c r="D142" s="218" t="s">
        <v>130</v>
      </c>
      <c r="E142" s="39"/>
      <c r="F142" s="219" t="s">
        <v>291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82</v>
      </c>
    </row>
    <row r="143" s="2" customFormat="1" ht="33" customHeight="1">
      <c r="A143" s="37"/>
      <c r="B143" s="38"/>
      <c r="C143" s="204" t="s">
        <v>292</v>
      </c>
      <c r="D143" s="204" t="s">
        <v>124</v>
      </c>
      <c r="E143" s="205" t="s">
        <v>293</v>
      </c>
      <c r="F143" s="206" t="s">
        <v>294</v>
      </c>
      <c r="G143" s="207" t="s">
        <v>127</v>
      </c>
      <c r="H143" s="208">
        <v>24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128</v>
      </c>
      <c r="AT143" s="216" t="s">
        <v>124</v>
      </c>
      <c r="AU143" s="216" t="s">
        <v>82</v>
      </c>
      <c r="AY143" s="16" t="s">
        <v>121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128</v>
      </c>
      <c r="BM143" s="216" t="s">
        <v>295</v>
      </c>
    </row>
    <row r="144" s="2" customFormat="1">
      <c r="A144" s="37"/>
      <c r="B144" s="38"/>
      <c r="C144" s="39"/>
      <c r="D144" s="218" t="s">
        <v>130</v>
      </c>
      <c r="E144" s="39"/>
      <c r="F144" s="219" t="s">
        <v>296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82</v>
      </c>
    </row>
    <row r="145" s="2" customFormat="1" ht="33" customHeight="1">
      <c r="A145" s="37"/>
      <c r="B145" s="38"/>
      <c r="C145" s="204" t="s">
        <v>297</v>
      </c>
      <c r="D145" s="204" t="s">
        <v>124</v>
      </c>
      <c r="E145" s="205" t="s">
        <v>298</v>
      </c>
      <c r="F145" s="206" t="s">
        <v>299</v>
      </c>
      <c r="G145" s="207" t="s">
        <v>127</v>
      </c>
      <c r="H145" s="208">
        <v>13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43</v>
      </c>
      <c r="O145" s="83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128</v>
      </c>
      <c r="AT145" s="216" t="s">
        <v>124</v>
      </c>
      <c r="AU145" s="216" t="s">
        <v>82</v>
      </c>
      <c r="AY145" s="16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128</v>
      </c>
      <c r="BM145" s="216" t="s">
        <v>300</v>
      </c>
    </row>
    <row r="146" s="2" customFormat="1">
      <c r="A146" s="37"/>
      <c r="B146" s="38"/>
      <c r="C146" s="39"/>
      <c r="D146" s="218" t="s">
        <v>130</v>
      </c>
      <c r="E146" s="39"/>
      <c r="F146" s="219" t="s">
        <v>301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82</v>
      </c>
    </row>
    <row r="147" s="2" customFormat="1" ht="24.15" customHeight="1">
      <c r="A147" s="37"/>
      <c r="B147" s="38"/>
      <c r="C147" s="204" t="s">
        <v>302</v>
      </c>
      <c r="D147" s="204" t="s">
        <v>124</v>
      </c>
      <c r="E147" s="205" t="s">
        <v>303</v>
      </c>
      <c r="F147" s="206" t="s">
        <v>304</v>
      </c>
      <c r="G147" s="207" t="s">
        <v>127</v>
      </c>
      <c r="H147" s="208">
        <v>3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43</v>
      </c>
      <c r="O147" s="83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128</v>
      </c>
      <c r="AT147" s="216" t="s">
        <v>124</v>
      </c>
      <c r="AU147" s="216" t="s">
        <v>82</v>
      </c>
      <c r="AY147" s="16" t="s">
        <v>121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80</v>
      </c>
      <c r="BK147" s="217">
        <f>ROUND(I147*H147,2)</f>
        <v>0</v>
      </c>
      <c r="BL147" s="16" t="s">
        <v>128</v>
      </c>
      <c r="BM147" s="216" t="s">
        <v>305</v>
      </c>
    </row>
    <row r="148" s="2" customFormat="1">
      <c r="A148" s="37"/>
      <c r="B148" s="38"/>
      <c r="C148" s="39"/>
      <c r="D148" s="218" t="s">
        <v>130</v>
      </c>
      <c r="E148" s="39"/>
      <c r="F148" s="219" t="s">
        <v>306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82</v>
      </c>
    </row>
    <row r="149" s="2" customFormat="1" ht="24.15" customHeight="1">
      <c r="A149" s="37"/>
      <c r="B149" s="38"/>
      <c r="C149" s="204" t="s">
        <v>307</v>
      </c>
      <c r="D149" s="204" t="s">
        <v>124</v>
      </c>
      <c r="E149" s="205" t="s">
        <v>308</v>
      </c>
      <c r="F149" s="206" t="s">
        <v>309</v>
      </c>
      <c r="G149" s="207" t="s">
        <v>127</v>
      </c>
      <c r="H149" s="208">
        <v>3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128</v>
      </c>
      <c r="AT149" s="216" t="s">
        <v>124</v>
      </c>
      <c r="AU149" s="216" t="s">
        <v>82</v>
      </c>
      <c r="AY149" s="16" t="s">
        <v>121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128</v>
      </c>
      <c r="BM149" s="216" t="s">
        <v>310</v>
      </c>
    </row>
    <row r="150" s="2" customFormat="1">
      <c r="A150" s="37"/>
      <c r="B150" s="38"/>
      <c r="C150" s="39"/>
      <c r="D150" s="218" t="s">
        <v>130</v>
      </c>
      <c r="E150" s="39"/>
      <c r="F150" s="219" t="s">
        <v>311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130</v>
      </c>
      <c r="AU150" s="16" t="s">
        <v>82</v>
      </c>
    </row>
    <row r="151" s="2" customFormat="1" ht="16.5" customHeight="1">
      <c r="A151" s="37"/>
      <c r="B151" s="38"/>
      <c r="C151" s="204" t="s">
        <v>312</v>
      </c>
      <c r="D151" s="204" t="s">
        <v>124</v>
      </c>
      <c r="E151" s="205" t="s">
        <v>313</v>
      </c>
      <c r="F151" s="206" t="s">
        <v>314</v>
      </c>
      <c r="G151" s="207" t="s">
        <v>127</v>
      </c>
      <c r="H151" s="208">
        <v>3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128</v>
      </c>
      <c r="AT151" s="216" t="s">
        <v>124</v>
      </c>
      <c r="AU151" s="216" t="s">
        <v>82</v>
      </c>
      <c r="AY151" s="16" t="s">
        <v>121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128</v>
      </c>
      <c r="BM151" s="216" t="s">
        <v>315</v>
      </c>
    </row>
    <row r="152" s="2" customFormat="1">
      <c r="A152" s="37"/>
      <c r="B152" s="38"/>
      <c r="C152" s="39"/>
      <c r="D152" s="218" t="s">
        <v>130</v>
      </c>
      <c r="E152" s="39"/>
      <c r="F152" s="219" t="s">
        <v>316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82</v>
      </c>
    </row>
    <row r="153" s="2" customFormat="1" ht="21.75" customHeight="1">
      <c r="A153" s="37"/>
      <c r="B153" s="38"/>
      <c r="C153" s="204" t="s">
        <v>317</v>
      </c>
      <c r="D153" s="204" t="s">
        <v>124</v>
      </c>
      <c r="E153" s="205" t="s">
        <v>318</v>
      </c>
      <c r="F153" s="206" t="s">
        <v>319</v>
      </c>
      <c r="G153" s="207" t="s">
        <v>127</v>
      </c>
      <c r="H153" s="208">
        <v>3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128</v>
      </c>
      <c r="AT153" s="216" t="s">
        <v>124</v>
      </c>
      <c r="AU153" s="216" t="s">
        <v>82</v>
      </c>
      <c r="AY153" s="16" t="s">
        <v>121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128</v>
      </c>
      <c r="BM153" s="216" t="s">
        <v>320</v>
      </c>
    </row>
    <row r="154" s="2" customFormat="1">
      <c r="A154" s="37"/>
      <c r="B154" s="38"/>
      <c r="C154" s="39"/>
      <c r="D154" s="218" t="s">
        <v>130</v>
      </c>
      <c r="E154" s="39"/>
      <c r="F154" s="219" t="s">
        <v>321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130</v>
      </c>
      <c r="AU154" s="16" t="s">
        <v>82</v>
      </c>
    </row>
    <row r="155" s="2" customFormat="1" ht="24.15" customHeight="1">
      <c r="A155" s="37"/>
      <c r="B155" s="38"/>
      <c r="C155" s="204" t="s">
        <v>322</v>
      </c>
      <c r="D155" s="204" t="s">
        <v>124</v>
      </c>
      <c r="E155" s="205" t="s">
        <v>323</v>
      </c>
      <c r="F155" s="206" t="s">
        <v>324</v>
      </c>
      <c r="G155" s="207" t="s">
        <v>127</v>
      </c>
      <c r="H155" s="208">
        <v>72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128</v>
      </c>
      <c r="AT155" s="216" t="s">
        <v>124</v>
      </c>
      <c r="AU155" s="216" t="s">
        <v>82</v>
      </c>
      <c r="AY155" s="16" t="s">
        <v>121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128</v>
      </c>
      <c r="BM155" s="216" t="s">
        <v>325</v>
      </c>
    </row>
    <row r="156" s="2" customFormat="1">
      <c r="A156" s="37"/>
      <c r="B156" s="38"/>
      <c r="C156" s="39"/>
      <c r="D156" s="218" t="s">
        <v>130</v>
      </c>
      <c r="E156" s="39"/>
      <c r="F156" s="219" t="s">
        <v>326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82</v>
      </c>
    </row>
    <row r="157" s="2" customFormat="1" ht="24.15" customHeight="1">
      <c r="A157" s="37"/>
      <c r="B157" s="38"/>
      <c r="C157" s="204" t="s">
        <v>327</v>
      </c>
      <c r="D157" s="204" t="s">
        <v>124</v>
      </c>
      <c r="E157" s="205" t="s">
        <v>328</v>
      </c>
      <c r="F157" s="206" t="s">
        <v>329</v>
      </c>
      <c r="G157" s="207" t="s">
        <v>127</v>
      </c>
      <c r="H157" s="208">
        <v>24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128</v>
      </c>
      <c r="AT157" s="216" t="s">
        <v>124</v>
      </c>
      <c r="AU157" s="216" t="s">
        <v>82</v>
      </c>
      <c r="AY157" s="16" t="s">
        <v>121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128</v>
      </c>
      <c r="BM157" s="216" t="s">
        <v>330</v>
      </c>
    </row>
    <row r="158" s="2" customFormat="1">
      <c r="A158" s="37"/>
      <c r="B158" s="38"/>
      <c r="C158" s="39"/>
      <c r="D158" s="218" t="s">
        <v>130</v>
      </c>
      <c r="E158" s="39"/>
      <c r="F158" s="219" t="s">
        <v>331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82</v>
      </c>
    </row>
    <row r="159" s="2" customFormat="1" ht="44.25" customHeight="1">
      <c r="A159" s="37"/>
      <c r="B159" s="38"/>
      <c r="C159" s="204" t="s">
        <v>332</v>
      </c>
      <c r="D159" s="204" t="s">
        <v>124</v>
      </c>
      <c r="E159" s="205" t="s">
        <v>333</v>
      </c>
      <c r="F159" s="206" t="s">
        <v>334</v>
      </c>
      <c r="G159" s="207" t="s">
        <v>195</v>
      </c>
      <c r="H159" s="208">
        <v>72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128</v>
      </c>
      <c r="AT159" s="216" t="s">
        <v>124</v>
      </c>
      <c r="AU159" s="216" t="s">
        <v>82</v>
      </c>
      <c r="AY159" s="16" t="s">
        <v>121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128</v>
      </c>
      <c r="BM159" s="216" t="s">
        <v>335</v>
      </c>
    </row>
    <row r="160" s="2" customFormat="1">
      <c r="A160" s="37"/>
      <c r="B160" s="38"/>
      <c r="C160" s="39"/>
      <c r="D160" s="218" t="s">
        <v>130</v>
      </c>
      <c r="E160" s="39"/>
      <c r="F160" s="219" t="s">
        <v>336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130</v>
      </c>
      <c r="AU160" s="16" t="s">
        <v>82</v>
      </c>
    </row>
    <row r="161" s="2" customFormat="1" ht="16.5" customHeight="1">
      <c r="A161" s="37"/>
      <c r="B161" s="38"/>
      <c r="C161" s="223" t="s">
        <v>337</v>
      </c>
      <c r="D161" s="223" t="s">
        <v>118</v>
      </c>
      <c r="E161" s="224" t="s">
        <v>338</v>
      </c>
      <c r="F161" s="225" t="s">
        <v>339</v>
      </c>
      <c r="G161" s="226" t="s">
        <v>340</v>
      </c>
      <c r="H161" s="227">
        <v>1</v>
      </c>
      <c r="I161" s="228"/>
      <c r="J161" s="229">
        <f>ROUND(I161*H161,2)</f>
        <v>0</v>
      </c>
      <c r="K161" s="230"/>
      <c r="L161" s="231"/>
      <c r="M161" s="232" t="s">
        <v>19</v>
      </c>
      <c r="N161" s="23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135</v>
      </c>
      <c r="AT161" s="216" t="s">
        <v>118</v>
      </c>
      <c r="AU161" s="216" t="s">
        <v>82</v>
      </c>
      <c r="AY161" s="16" t="s">
        <v>121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128</v>
      </c>
      <c r="BM161" s="216" t="s">
        <v>341</v>
      </c>
    </row>
    <row r="162" s="12" customFormat="1" ht="22.8" customHeight="1">
      <c r="A162" s="12"/>
      <c r="B162" s="188"/>
      <c r="C162" s="189"/>
      <c r="D162" s="190" t="s">
        <v>71</v>
      </c>
      <c r="E162" s="202" t="s">
        <v>342</v>
      </c>
      <c r="F162" s="202" t="s">
        <v>343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SUM(P163:P198)</f>
        <v>0</v>
      </c>
      <c r="Q162" s="196"/>
      <c r="R162" s="197">
        <f>SUM(R163:R198)</f>
        <v>0.0048720000000000005</v>
      </c>
      <c r="S162" s="196"/>
      <c r="T162" s="198">
        <f>SUM(T163:T198)</f>
        <v>4.8750000000000009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120</v>
      </c>
      <c r="AT162" s="200" t="s">
        <v>71</v>
      </c>
      <c r="AU162" s="200" t="s">
        <v>80</v>
      </c>
      <c r="AY162" s="199" t="s">
        <v>121</v>
      </c>
      <c r="BK162" s="201">
        <f>SUM(BK163:BK198)</f>
        <v>0</v>
      </c>
    </row>
    <row r="163" s="2" customFormat="1" ht="49.05" customHeight="1">
      <c r="A163" s="37"/>
      <c r="B163" s="38"/>
      <c r="C163" s="204" t="s">
        <v>344</v>
      </c>
      <c r="D163" s="204" t="s">
        <v>124</v>
      </c>
      <c r="E163" s="205" t="s">
        <v>345</v>
      </c>
      <c r="F163" s="206" t="s">
        <v>346</v>
      </c>
      <c r="G163" s="207" t="s">
        <v>347</v>
      </c>
      <c r="H163" s="208">
        <v>3.7799999999999998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128</v>
      </c>
      <c r="AT163" s="216" t="s">
        <v>124</v>
      </c>
      <c r="AU163" s="216" t="s">
        <v>82</v>
      </c>
      <c r="AY163" s="16" t="s">
        <v>121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128</v>
      </c>
      <c r="BM163" s="216" t="s">
        <v>348</v>
      </c>
    </row>
    <row r="164" s="2" customFormat="1">
      <c r="A164" s="37"/>
      <c r="B164" s="38"/>
      <c r="C164" s="39"/>
      <c r="D164" s="218" t="s">
        <v>130</v>
      </c>
      <c r="E164" s="39"/>
      <c r="F164" s="219" t="s">
        <v>349</v>
      </c>
      <c r="G164" s="39"/>
      <c r="H164" s="39"/>
      <c r="I164" s="220"/>
      <c r="J164" s="39"/>
      <c r="K164" s="39"/>
      <c r="L164" s="43"/>
      <c r="M164" s="221"/>
      <c r="N164" s="22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82</v>
      </c>
    </row>
    <row r="165" s="2" customFormat="1" ht="49.05" customHeight="1">
      <c r="A165" s="37"/>
      <c r="B165" s="38"/>
      <c r="C165" s="204" t="s">
        <v>350</v>
      </c>
      <c r="D165" s="204" t="s">
        <v>124</v>
      </c>
      <c r="E165" s="205" t="s">
        <v>351</v>
      </c>
      <c r="F165" s="206" t="s">
        <v>352</v>
      </c>
      <c r="G165" s="207" t="s">
        <v>347</v>
      </c>
      <c r="H165" s="208">
        <v>4.1310000000000002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128</v>
      </c>
      <c r="AT165" s="216" t="s">
        <v>124</v>
      </c>
      <c r="AU165" s="216" t="s">
        <v>82</v>
      </c>
      <c r="AY165" s="16" t="s">
        <v>121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128</v>
      </c>
      <c r="BM165" s="216" t="s">
        <v>353</v>
      </c>
    </row>
    <row r="166" s="2" customFormat="1">
      <c r="A166" s="37"/>
      <c r="B166" s="38"/>
      <c r="C166" s="39"/>
      <c r="D166" s="218" t="s">
        <v>130</v>
      </c>
      <c r="E166" s="39"/>
      <c r="F166" s="219" t="s">
        <v>354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82</v>
      </c>
    </row>
    <row r="167" s="2" customFormat="1" ht="49.05" customHeight="1">
      <c r="A167" s="37"/>
      <c r="B167" s="38"/>
      <c r="C167" s="204" t="s">
        <v>355</v>
      </c>
      <c r="D167" s="204" t="s">
        <v>124</v>
      </c>
      <c r="E167" s="205" t="s">
        <v>356</v>
      </c>
      <c r="F167" s="206" t="s">
        <v>357</v>
      </c>
      <c r="G167" s="207" t="s">
        <v>347</v>
      </c>
      <c r="H167" s="208">
        <v>7.9109999999999996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128</v>
      </c>
      <c r="AT167" s="216" t="s">
        <v>124</v>
      </c>
      <c r="AU167" s="216" t="s">
        <v>82</v>
      </c>
      <c r="AY167" s="16" t="s">
        <v>121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128</v>
      </c>
      <c r="BM167" s="216" t="s">
        <v>358</v>
      </c>
    </row>
    <row r="168" s="2" customFormat="1">
      <c r="A168" s="37"/>
      <c r="B168" s="38"/>
      <c r="C168" s="39"/>
      <c r="D168" s="218" t="s">
        <v>130</v>
      </c>
      <c r="E168" s="39"/>
      <c r="F168" s="219" t="s">
        <v>359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82</v>
      </c>
    </row>
    <row r="169" s="2" customFormat="1" ht="49.05" customHeight="1">
      <c r="A169" s="37"/>
      <c r="B169" s="38"/>
      <c r="C169" s="204" t="s">
        <v>360</v>
      </c>
      <c r="D169" s="204" t="s">
        <v>124</v>
      </c>
      <c r="E169" s="205" t="s">
        <v>361</v>
      </c>
      <c r="F169" s="206" t="s">
        <v>362</v>
      </c>
      <c r="G169" s="207" t="s">
        <v>134</v>
      </c>
      <c r="H169" s="208">
        <v>6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128</v>
      </c>
      <c r="AT169" s="216" t="s">
        <v>124</v>
      </c>
      <c r="AU169" s="216" t="s">
        <v>82</v>
      </c>
      <c r="AY169" s="16" t="s">
        <v>121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128</v>
      </c>
      <c r="BM169" s="216" t="s">
        <v>363</v>
      </c>
    </row>
    <row r="170" s="2" customFormat="1">
      <c r="A170" s="37"/>
      <c r="B170" s="38"/>
      <c r="C170" s="39"/>
      <c r="D170" s="218" t="s">
        <v>130</v>
      </c>
      <c r="E170" s="39"/>
      <c r="F170" s="219" t="s">
        <v>364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82</v>
      </c>
    </row>
    <row r="171" s="2" customFormat="1" ht="24.15" customHeight="1">
      <c r="A171" s="37"/>
      <c r="B171" s="38"/>
      <c r="C171" s="204" t="s">
        <v>365</v>
      </c>
      <c r="D171" s="204" t="s">
        <v>124</v>
      </c>
      <c r="E171" s="205" t="s">
        <v>366</v>
      </c>
      <c r="F171" s="206" t="s">
        <v>367</v>
      </c>
      <c r="G171" s="207" t="s">
        <v>347</v>
      </c>
      <c r="H171" s="208">
        <v>0.41299999999999998</v>
      </c>
      <c r="I171" s="209"/>
      <c r="J171" s="210">
        <f>ROUND(I171*H171,2)</f>
        <v>0</v>
      </c>
      <c r="K171" s="211"/>
      <c r="L171" s="43"/>
      <c r="M171" s="212" t="s">
        <v>19</v>
      </c>
      <c r="N171" s="21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128</v>
      </c>
      <c r="AT171" s="216" t="s">
        <v>124</v>
      </c>
      <c r="AU171" s="216" t="s">
        <v>82</v>
      </c>
      <c r="AY171" s="16" t="s">
        <v>121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128</v>
      </c>
      <c r="BM171" s="216" t="s">
        <v>368</v>
      </c>
    </row>
    <row r="172" s="2" customFormat="1">
      <c r="A172" s="37"/>
      <c r="B172" s="38"/>
      <c r="C172" s="39"/>
      <c r="D172" s="218" t="s">
        <v>130</v>
      </c>
      <c r="E172" s="39"/>
      <c r="F172" s="219" t="s">
        <v>369</v>
      </c>
      <c r="G172" s="39"/>
      <c r="H172" s="39"/>
      <c r="I172" s="220"/>
      <c r="J172" s="39"/>
      <c r="K172" s="39"/>
      <c r="L172" s="43"/>
      <c r="M172" s="221"/>
      <c r="N172" s="222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130</v>
      </c>
      <c r="AU172" s="16" t="s">
        <v>82</v>
      </c>
    </row>
    <row r="173" s="2" customFormat="1" ht="24.15" customHeight="1">
      <c r="A173" s="37"/>
      <c r="B173" s="38"/>
      <c r="C173" s="204" t="s">
        <v>370</v>
      </c>
      <c r="D173" s="204" t="s">
        <v>124</v>
      </c>
      <c r="E173" s="205" t="s">
        <v>371</v>
      </c>
      <c r="F173" s="206" t="s">
        <v>372</v>
      </c>
      <c r="G173" s="207" t="s">
        <v>347</v>
      </c>
      <c r="H173" s="208">
        <v>0.41299999999999998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43</v>
      </c>
      <c r="O173" s="8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128</v>
      </c>
      <c r="AT173" s="216" t="s">
        <v>124</v>
      </c>
      <c r="AU173" s="216" t="s">
        <v>82</v>
      </c>
      <c r="AY173" s="16" t="s">
        <v>121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128</v>
      </c>
      <c r="BM173" s="216" t="s">
        <v>373</v>
      </c>
    </row>
    <row r="174" s="2" customFormat="1">
      <c r="A174" s="37"/>
      <c r="B174" s="38"/>
      <c r="C174" s="39"/>
      <c r="D174" s="218" t="s">
        <v>130</v>
      </c>
      <c r="E174" s="39"/>
      <c r="F174" s="219" t="s">
        <v>374</v>
      </c>
      <c r="G174" s="39"/>
      <c r="H174" s="39"/>
      <c r="I174" s="220"/>
      <c r="J174" s="39"/>
      <c r="K174" s="39"/>
      <c r="L174" s="43"/>
      <c r="M174" s="221"/>
      <c r="N174" s="222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130</v>
      </c>
      <c r="AU174" s="16" t="s">
        <v>82</v>
      </c>
    </row>
    <row r="175" s="2" customFormat="1" ht="16.5" customHeight="1">
      <c r="A175" s="37"/>
      <c r="B175" s="38"/>
      <c r="C175" s="204" t="s">
        <v>375</v>
      </c>
      <c r="D175" s="204" t="s">
        <v>124</v>
      </c>
      <c r="E175" s="205" t="s">
        <v>376</v>
      </c>
      <c r="F175" s="206" t="s">
        <v>377</v>
      </c>
      <c r="G175" s="207" t="s">
        <v>347</v>
      </c>
      <c r="H175" s="208">
        <v>2.2050000000000001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43</v>
      </c>
      <c r="O175" s="83"/>
      <c r="P175" s="214">
        <f>O175*H175</f>
        <v>0</v>
      </c>
      <c r="Q175" s="214">
        <v>0</v>
      </c>
      <c r="R175" s="214">
        <f>Q175*H175</f>
        <v>0</v>
      </c>
      <c r="S175" s="214">
        <v>2.2000000000000002</v>
      </c>
      <c r="T175" s="215">
        <f>S175*H175</f>
        <v>4.8510000000000009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128</v>
      </c>
      <c r="AT175" s="216" t="s">
        <v>124</v>
      </c>
      <c r="AU175" s="216" t="s">
        <v>82</v>
      </c>
      <c r="AY175" s="16" t="s">
        <v>121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80</v>
      </c>
      <c r="BK175" s="217">
        <f>ROUND(I175*H175,2)</f>
        <v>0</v>
      </c>
      <c r="BL175" s="16" t="s">
        <v>128</v>
      </c>
      <c r="BM175" s="216" t="s">
        <v>378</v>
      </c>
    </row>
    <row r="176" s="2" customFormat="1">
      <c r="A176" s="37"/>
      <c r="B176" s="38"/>
      <c r="C176" s="39"/>
      <c r="D176" s="218" t="s">
        <v>130</v>
      </c>
      <c r="E176" s="39"/>
      <c r="F176" s="219" t="s">
        <v>379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82</v>
      </c>
    </row>
    <row r="177" s="2" customFormat="1" ht="24.15" customHeight="1">
      <c r="A177" s="37"/>
      <c r="B177" s="38"/>
      <c r="C177" s="204" t="s">
        <v>380</v>
      </c>
      <c r="D177" s="204" t="s">
        <v>124</v>
      </c>
      <c r="E177" s="205" t="s">
        <v>381</v>
      </c>
      <c r="F177" s="206" t="s">
        <v>382</v>
      </c>
      <c r="G177" s="207" t="s">
        <v>127</v>
      </c>
      <c r="H177" s="208">
        <v>2</v>
      </c>
      <c r="I177" s="209"/>
      <c r="J177" s="210">
        <f>ROUND(I177*H177,2)</f>
        <v>0</v>
      </c>
      <c r="K177" s="211"/>
      <c r="L177" s="43"/>
      <c r="M177" s="212" t="s">
        <v>19</v>
      </c>
      <c r="N177" s="213" t="s">
        <v>43</v>
      </c>
      <c r="O177" s="83"/>
      <c r="P177" s="214">
        <f>O177*H177</f>
        <v>0</v>
      </c>
      <c r="Q177" s="214">
        <v>0</v>
      </c>
      <c r="R177" s="214">
        <f>Q177*H177</f>
        <v>0</v>
      </c>
      <c r="S177" s="214">
        <v>0.012</v>
      </c>
      <c r="T177" s="215">
        <f>S177*H177</f>
        <v>0.024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6" t="s">
        <v>128</v>
      </c>
      <c r="AT177" s="216" t="s">
        <v>124</v>
      </c>
      <c r="AU177" s="216" t="s">
        <v>82</v>
      </c>
      <c r="AY177" s="16" t="s">
        <v>121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80</v>
      </c>
      <c r="BK177" s="217">
        <f>ROUND(I177*H177,2)</f>
        <v>0</v>
      </c>
      <c r="BL177" s="16" t="s">
        <v>128</v>
      </c>
      <c r="BM177" s="216" t="s">
        <v>383</v>
      </c>
    </row>
    <row r="178" s="2" customFormat="1">
      <c r="A178" s="37"/>
      <c r="B178" s="38"/>
      <c r="C178" s="39"/>
      <c r="D178" s="218" t="s">
        <v>130</v>
      </c>
      <c r="E178" s="39"/>
      <c r="F178" s="219" t="s">
        <v>384</v>
      </c>
      <c r="G178" s="39"/>
      <c r="H178" s="39"/>
      <c r="I178" s="220"/>
      <c r="J178" s="39"/>
      <c r="K178" s="39"/>
      <c r="L178" s="43"/>
      <c r="M178" s="221"/>
      <c r="N178" s="22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82</v>
      </c>
    </row>
    <row r="179" s="2" customFormat="1" ht="24.15" customHeight="1">
      <c r="A179" s="37"/>
      <c r="B179" s="38"/>
      <c r="C179" s="204" t="s">
        <v>385</v>
      </c>
      <c r="D179" s="204" t="s">
        <v>124</v>
      </c>
      <c r="E179" s="205" t="s">
        <v>386</v>
      </c>
      <c r="F179" s="206" t="s">
        <v>387</v>
      </c>
      <c r="G179" s="207" t="s">
        <v>388</v>
      </c>
      <c r="H179" s="208">
        <v>4.2000000000000002</v>
      </c>
      <c r="I179" s="209"/>
      <c r="J179" s="210">
        <f>ROUND(I179*H179,2)</f>
        <v>0</v>
      </c>
      <c r="K179" s="211"/>
      <c r="L179" s="43"/>
      <c r="M179" s="212" t="s">
        <v>19</v>
      </c>
      <c r="N179" s="213" t="s">
        <v>43</v>
      </c>
      <c r="O179" s="83"/>
      <c r="P179" s="214">
        <f>O179*H179</f>
        <v>0</v>
      </c>
      <c r="Q179" s="214">
        <v>0.00116</v>
      </c>
      <c r="R179" s="214">
        <f>Q179*H179</f>
        <v>0.0048720000000000005</v>
      </c>
      <c r="S179" s="214">
        <v>0</v>
      </c>
      <c r="T179" s="21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6" t="s">
        <v>128</v>
      </c>
      <c r="AT179" s="216" t="s">
        <v>124</v>
      </c>
      <c r="AU179" s="216" t="s">
        <v>82</v>
      </c>
      <c r="AY179" s="16" t="s">
        <v>121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80</v>
      </c>
      <c r="BK179" s="217">
        <f>ROUND(I179*H179,2)</f>
        <v>0</v>
      </c>
      <c r="BL179" s="16" t="s">
        <v>128</v>
      </c>
      <c r="BM179" s="216" t="s">
        <v>389</v>
      </c>
    </row>
    <row r="180" s="2" customFormat="1">
      <c r="A180" s="37"/>
      <c r="B180" s="38"/>
      <c r="C180" s="39"/>
      <c r="D180" s="218" t="s">
        <v>130</v>
      </c>
      <c r="E180" s="39"/>
      <c r="F180" s="219" t="s">
        <v>390</v>
      </c>
      <c r="G180" s="39"/>
      <c r="H180" s="39"/>
      <c r="I180" s="220"/>
      <c r="J180" s="39"/>
      <c r="K180" s="39"/>
      <c r="L180" s="43"/>
      <c r="M180" s="221"/>
      <c r="N180" s="22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130</v>
      </c>
      <c r="AU180" s="16" t="s">
        <v>82</v>
      </c>
    </row>
    <row r="181" s="2" customFormat="1" ht="24.15" customHeight="1">
      <c r="A181" s="37"/>
      <c r="B181" s="38"/>
      <c r="C181" s="204" t="s">
        <v>391</v>
      </c>
      <c r="D181" s="204" t="s">
        <v>124</v>
      </c>
      <c r="E181" s="205" t="s">
        <v>392</v>
      </c>
      <c r="F181" s="206" t="s">
        <v>393</v>
      </c>
      <c r="G181" s="207" t="s">
        <v>388</v>
      </c>
      <c r="H181" s="208">
        <v>4.2000000000000002</v>
      </c>
      <c r="I181" s="209"/>
      <c r="J181" s="210">
        <f>ROUND(I181*H181,2)</f>
        <v>0</v>
      </c>
      <c r="K181" s="211"/>
      <c r="L181" s="43"/>
      <c r="M181" s="212" t="s">
        <v>19</v>
      </c>
      <c r="N181" s="213" t="s">
        <v>43</v>
      </c>
      <c r="O181" s="83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128</v>
      </c>
      <c r="AT181" s="216" t="s">
        <v>124</v>
      </c>
      <c r="AU181" s="216" t="s">
        <v>82</v>
      </c>
      <c r="AY181" s="16" t="s">
        <v>121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80</v>
      </c>
      <c r="BK181" s="217">
        <f>ROUND(I181*H181,2)</f>
        <v>0</v>
      </c>
      <c r="BL181" s="16" t="s">
        <v>128</v>
      </c>
      <c r="BM181" s="216" t="s">
        <v>394</v>
      </c>
    </row>
    <row r="182" s="2" customFormat="1">
      <c r="A182" s="37"/>
      <c r="B182" s="38"/>
      <c r="C182" s="39"/>
      <c r="D182" s="218" t="s">
        <v>130</v>
      </c>
      <c r="E182" s="39"/>
      <c r="F182" s="219" t="s">
        <v>395</v>
      </c>
      <c r="G182" s="39"/>
      <c r="H182" s="39"/>
      <c r="I182" s="220"/>
      <c r="J182" s="39"/>
      <c r="K182" s="39"/>
      <c r="L182" s="43"/>
      <c r="M182" s="221"/>
      <c r="N182" s="22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130</v>
      </c>
      <c r="AU182" s="16" t="s">
        <v>82</v>
      </c>
    </row>
    <row r="183" s="2" customFormat="1" ht="33" customHeight="1">
      <c r="A183" s="37"/>
      <c r="B183" s="38"/>
      <c r="C183" s="204" t="s">
        <v>396</v>
      </c>
      <c r="D183" s="204" t="s">
        <v>124</v>
      </c>
      <c r="E183" s="205" t="s">
        <v>397</v>
      </c>
      <c r="F183" s="206" t="s">
        <v>398</v>
      </c>
      <c r="G183" s="207" t="s">
        <v>347</v>
      </c>
      <c r="H183" s="208">
        <v>4.1310000000000002</v>
      </c>
      <c r="I183" s="209"/>
      <c r="J183" s="210">
        <f>ROUND(I183*H183,2)</f>
        <v>0</v>
      </c>
      <c r="K183" s="211"/>
      <c r="L183" s="43"/>
      <c r="M183" s="212" t="s">
        <v>19</v>
      </c>
      <c r="N183" s="213" t="s">
        <v>43</v>
      </c>
      <c r="O183" s="83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6" t="s">
        <v>128</v>
      </c>
      <c r="AT183" s="216" t="s">
        <v>124</v>
      </c>
      <c r="AU183" s="216" t="s">
        <v>82</v>
      </c>
      <c r="AY183" s="16" t="s">
        <v>121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80</v>
      </c>
      <c r="BK183" s="217">
        <f>ROUND(I183*H183,2)</f>
        <v>0</v>
      </c>
      <c r="BL183" s="16" t="s">
        <v>128</v>
      </c>
      <c r="BM183" s="216" t="s">
        <v>399</v>
      </c>
    </row>
    <row r="184" s="2" customFormat="1">
      <c r="A184" s="37"/>
      <c r="B184" s="38"/>
      <c r="C184" s="39"/>
      <c r="D184" s="218" t="s">
        <v>130</v>
      </c>
      <c r="E184" s="39"/>
      <c r="F184" s="219" t="s">
        <v>400</v>
      </c>
      <c r="G184" s="39"/>
      <c r="H184" s="39"/>
      <c r="I184" s="220"/>
      <c r="J184" s="39"/>
      <c r="K184" s="39"/>
      <c r="L184" s="43"/>
      <c r="M184" s="221"/>
      <c r="N184" s="22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82</v>
      </c>
    </row>
    <row r="185" s="2" customFormat="1" ht="16.5" customHeight="1">
      <c r="A185" s="37"/>
      <c r="B185" s="38"/>
      <c r="C185" s="223" t="s">
        <v>401</v>
      </c>
      <c r="D185" s="223" t="s">
        <v>118</v>
      </c>
      <c r="E185" s="224" t="s">
        <v>402</v>
      </c>
      <c r="F185" s="225" t="s">
        <v>403</v>
      </c>
      <c r="G185" s="226" t="s">
        <v>134</v>
      </c>
      <c r="H185" s="227">
        <v>1</v>
      </c>
      <c r="I185" s="228"/>
      <c r="J185" s="229">
        <f>ROUND(I185*H185,2)</f>
        <v>0</v>
      </c>
      <c r="K185" s="230"/>
      <c r="L185" s="231"/>
      <c r="M185" s="232" t="s">
        <v>19</v>
      </c>
      <c r="N185" s="233" t="s">
        <v>43</v>
      </c>
      <c r="O185" s="8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6" t="s">
        <v>135</v>
      </c>
      <c r="AT185" s="216" t="s">
        <v>118</v>
      </c>
      <c r="AU185" s="216" t="s">
        <v>82</v>
      </c>
      <c r="AY185" s="16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80</v>
      </c>
      <c r="BK185" s="217">
        <f>ROUND(I185*H185,2)</f>
        <v>0</v>
      </c>
      <c r="BL185" s="16" t="s">
        <v>128</v>
      </c>
      <c r="BM185" s="216" t="s">
        <v>404</v>
      </c>
    </row>
    <row r="186" s="2" customFormat="1" ht="16.5" customHeight="1">
      <c r="A186" s="37"/>
      <c r="B186" s="38"/>
      <c r="C186" s="223" t="s">
        <v>405</v>
      </c>
      <c r="D186" s="223" t="s">
        <v>118</v>
      </c>
      <c r="E186" s="224" t="s">
        <v>406</v>
      </c>
      <c r="F186" s="225" t="s">
        <v>407</v>
      </c>
      <c r="G186" s="226" t="s">
        <v>347</v>
      </c>
      <c r="H186" s="227">
        <v>0.40500000000000003</v>
      </c>
      <c r="I186" s="228"/>
      <c r="J186" s="229">
        <f>ROUND(I186*H186,2)</f>
        <v>0</v>
      </c>
      <c r="K186" s="230"/>
      <c r="L186" s="231"/>
      <c r="M186" s="232" t="s">
        <v>19</v>
      </c>
      <c r="N186" s="233" t="s">
        <v>43</v>
      </c>
      <c r="O186" s="83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135</v>
      </c>
      <c r="AT186" s="216" t="s">
        <v>118</v>
      </c>
      <c r="AU186" s="216" t="s">
        <v>82</v>
      </c>
      <c r="AY186" s="16" t="s">
        <v>121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0</v>
      </c>
      <c r="BL186" s="16" t="s">
        <v>128</v>
      </c>
      <c r="BM186" s="216" t="s">
        <v>408</v>
      </c>
    </row>
    <row r="187" s="2" customFormat="1" ht="24.15" customHeight="1">
      <c r="A187" s="37"/>
      <c r="B187" s="38"/>
      <c r="C187" s="204" t="s">
        <v>409</v>
      </c>
      <c r="D187" s="204" t="s">
        <v>124</v>
      </c>
      <c r="E187" s="205" t="s">
        <v>410</v>
      </c>
      <c r="F187" s="206" t="s">
        <v>411</v>
      </c>
      <c r="G187" s="207" t="s">
        <v>412</v>
      </c>
      <c r="H187" s="208">
        <v>4.875</v>
      </c>
      <c r="I187" s="209"/>
      <c r="J187" s="210">
        <f>ROUND(I187*H187,2)</f>
        <v>0</v>
      </c>
      <c r="K187" s="211"/>
      <c r="L187" s="43"/>
      <c r="M187" s="212" t="s">
        <v>19</v>
      </c>
      <c r="N187" s="213" t="s">
        <v>43</v>
      </c>
      <c r="O187" s="8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6" t="s">
        <v>128</v>
      </c>
      <c r="AT187" s="216" t="s">
        <v>124</v>
      </c>
      <c r="AU187" s="216" t="s">
        <v>82</v>
      </c>
      <c r="AY187" s="16" t="s">
        <v>121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80</v>
      </c>
      <c r="BK187" s="217">
        <f>ROUND(I187*H187,2)</f>
        <v>0</v>
      </c>
      <c r="BL187" s="16" t="s">
        <v>128</v>
      </c>
      <c r="BM187" s="216" t="s">
        <v>413</v>
      </c>
    </row>
    <row r="188" s="2" customFormat="1">
      <c r="A188" s="37"/>
      <c r="B188" s="38"/>
      <c r="C188" s="39"/>
      <c r="D188" s="218" t="s">
        <v>130</v>
      </c>
      <c r="E188" s="39"/>
      <c r="F188" s="219" t="s">
        <v>414</v>
      </c>
      <c r="G188" s="39"/>
      <c r="H188" s="39"/>
      <c r="I188" s="220"/>
      <c r="J188" s="39"/>
      <c r="K188" s="39"/>
      <c r="L188" s="43"/>
      <c r="M188" s="221"/>
      <c r="N188" s="22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82</v>
      </c>
    </row>
    <row r="189" s="2" customFormat="1" ht="37.8" customHeight="1">
      <c r="A189" s="37"/>
      <c r="B189" s="38"/>
      <c r="C189" s="204" t="s">
        <v>415</v>
      </c>
      <c r="D189" s="204" t="s">
        <v>124</v>
      </c>
      <c r="E189" s="205" t="s">
        <v>416</v>
      </c>
      <c r="F189" s="206" t="s">
        <v>417</v>
      </c>
      <c r="G189" s="207" t="s">
        <v>412</v>
      </c>
      <c r="H189" s="208">
        <v>117</v>
      </c>
      <c r="I189" s="209"/>
      <c r="J189" s="210">
        <f>ROUND(I189*H189,2)</f>
        <v>0</v>
      </c>
      <c r="K189" s="211"/>
      <c r="L189" s="43"/>
      <c r="M189" s="212" t="s">
        <v>19</v>
      </c>
      <c r="N189" s="213" t="s">
        <v>43</v>
      </c>
      <c r="O189" s="8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128</v>
      </c>
      <c r="AT189" s="216" t="s">
        <v>124</v>
      </c>
      <c r="AU189" s="216" t="s">
        <v>82</v>
      </c>
      <c r="AY189" s="16" t="s">
        <v>121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80</v>
      </c>
      <c r="BK189" s="217">
        <f>ROUND(I189*H189,2)</f>
        <v>0</v>
      </c>
      <c r="BL189" s="16" t="s">
        <v>128</v>
      </c>
      <c r="BM189" s="216" t="s">
        <v>418</v>
      </c>
    </row>
    <row r="190" s="2" customFormat="1">
      <c r="A190" s="37"/>
      <c r="B190" s="38"/>
      <c r="C190" s="39"/>
      <c r="D190" s="218" t="s">
        <v>130</v>
      </c>
      <c r="E190" s="39"/>
      <c r="F190" s="219" t="s">
        <v>419</v>
      </c>
      <c r="G190" s="39"/>
      <c r="H190" s="39"/>
      <c r="I190" s="220"/>
      <c r="J190" s="39"/>
      <c r="K190" s="39"/>
      <c r="L190" s="43"/>
      <c r="M190" s="221"/>
      <c r="N190" s="22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130</v>
      </c>
      <c r="AU190" s="16" t="s">
        <v>82</v>
      </c>
    </row>
    <row r="191" s="2" customFormat="1" ht="33" customHeight="1">
      <c r="A191" s="37"/>
      <c r="B191" s="38"/>
      <c r="C191" s="204" t="s">
        <v>420</v>
      </c>
      <c r="D191" s="204" t="s">
        <v>124</v>
      </c>
      <c r="E191" s="205" t="s">
        <v>421</v>
      </c>
      <c r="F191" s="206" t="s">
        <v>422</v>
      </c>
      <c r="G191" s="207" t="s">
        <v>412</v>
      </c>
      <c r="H191" s="208">
        <v>0.41299999999999998</v>
      </c>
      <c r="I191" s="209"/>
      <c r="J191" s="210">
        <f>ROUND(I191*H191,2)</f>
        <v>0</v>
      </c>
      <c r="K191" s="211"/>
      <c r="L191" s="43"/>
      <c r="M191" s="212" t="s">
        <v>19</v>
      </c>
      <c r="N191" s="213" t="s">
        <v>43</v>
      </c>
      <c r="O191" s="83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6" t="s">
        <v>128</v>
      </c>
      <c r="AT191" s="216" t="s">
        <v>124</v>
      </c>
      <c r="AU191" s="216" t="s">
        <v>82</v>
      </c>
      <c r="AY191" s="16" t="s">
        <v>121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80</v>
      </c>
      <c r="BK191" s="217">
        <f>ROUND(I191*H191,2)</f>
        <v>0</v>
      </c>
      <c r="BL191" s="16" t="s">
        <v>128</v>
      </c>
      <c r="BM191" s="216" t="s">
        <v>423</v>
      </c>
    </row>
    <row r="192" s="2" customFormat="1">
      <c r="A192" s="37"/>
      <c r="B192" s="38"/>
      <c r="C192" s="39"/>
      <c r="D192" s="218" t="s">
        <v>130</v>
      </c>
      <c r="E192" s="39"/>
      <c r="F192" s="219" t="s">
        <v>424</v>
      </c>
      <c r="G192" s="39"/>
      <c r="H192" s="39"/>
      <c r="I192" s="220"/>
      <c r="J192" s="39"/>
      <c r="K192" s="39"/>
      <c r="L192" s="43"/>
      <c r="M192" s="221"/>
      <c r="N192" s="222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130</v>
      </c>
      <c r="AU192" s="16" t="s">
        <v>82</v>
      </c>
    </row>
    <row r="193" s="2" customFormat="1" ht="55.5" customHeight="1">
      <c r="A193" s="37"/>
      <c r="B193" s="38"/>
      <c r="C193" s="204" t="s">
        <v>128</v>
      </c>
      <c r="D193" s="204" t="s">
        <v>124</v>
      </c>
      <c r="E193" s="205" t="s">
        <v>425</v>
      </c>
      <c r="F193" s="206" t="s">
        <v>426</v>
      </c>
      <c r="G193" s="207" t="s">
        <v>412</v>
      </c>
      <c r="H193" s="208">
        <v>4.875</v>
      </c>
      <c r="I193" s="209"/>
      <c r="J193" s="210">
        <f>ROUND(I193*H193,2)</f>
        <v>0</v>
      </c>
      <c r="K193" s="211"/>
      <c r="L193" s="43"/>
      <c r="M193" s="212" t="s">
        <v>19</v>
      </c>
      <c r="N193" s="213" t="s">
        <v>43</v>
      </c>
      <c r="O193" s="83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6" t="s">
        <v>128</v>
      </c>
      <c r="AT193" s="216" t="s">
        <v>124</v>
      </c>
      <c r="AU193" s="216" t="s">
        <v>82</v>
      </c>
      <c r="AY193" s="16" t="s">
        <v>121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80</v>
      </c>
      <c r="BK193" s="217">
        <f>ROUND(I193*H193,2)</f>
        <v>0</v>
      </c>
      <c r="BL193" s="16" t="s">
        <v>128</v>
      </c>
      <c r="BM193" s="216" t="s">
        <v>427</v>
      </c>
    </row>
    <row r="194" s="2" customFormat="1">
      <c r="A194" s="37"/>
      <c r="B194" s="38"/>
      <c r="C194" s="39"/>
      <c r="D194" s="218" t="s">
        <v>130</v>
      </c>
      <c r="E194" s="39"/>
      <c r="F194" s="219" t="s">
        <v>428</v>
      </c>
      <c r="G194" s="39"/>
      <c r="H194" s="39"/>
      <c r="I194" s="220"/>
      <c r="J194" s="39"/>
      <c r="K194" s="39"/>
      <c r="L194" s="43"/>
      <c r="M194" s="221"/>
      <c r="N194" s="222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82</v>
      </c>
    </row>
    <row r="195" s="2" customFormat="1" ht="44.25" customHeight="1">
      <c r="A195" s="37"/>
      <c r="B195" s="38"/>
      <c r="C195" s="204" t="s">
        <v>429</v>
      </c>
      <c r="D195" s="204" t="s">
        <v>124</v>
      </c>
      <c r="E195" s="205" t="s">
        <v>430</v>
      </c>
      <c r="F195" s="206" t="s">
        <v>431</v>
      </c>
      <c r="G195" s="207" t="s">
        <v>412</v>
      </c>
      <c r="H195" s="208">
        <v>0.080000000000000002</v>
      </c>
      <c r="I195" s="209"/>
      <c r="J195" s="210">
        <f>ROUND(I195*H195,2)</f>
        <v>0</v>
      </c>
      <c r="K195" s="211"/>
      <c r="L195" s="43"/>
      <c r="M195" s="212" t="s">
        <v>19</v>
      </c>
      <c r="N195" s="213" t="s">
        <v>43</v>
      </c>
      <c r="O195" s="83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6" t="s">
        <v>128</v>
      </c>
      <c r="AT195" s="216" t="s">
        <v>124</v>
      </c>
      <c r="AU195" s="216" t="s">
        <v>82</v>
      </c>
      <c r="AY195" s="16" t="s">
        <v>121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6" t="s">
        <v>80</v>
      </c>
      <c r="BK195" s="217">
        <f>ROUND(I195*H195,2)</f>
        <v>0</v>
      </c>
      <c r="BL195" s="16" t="s">
        <v>128</v>
      </c>
      <c r="BM195" s="216" t="s">
        <v>432</v>
      </c>
    </row>
    <row r="196" s="2" customFormat="1">
      <c r="A196" s="37"/>
      <c r="B196" s="38"/>
      <c r="C196" s="39"/>
      <c r="D196" s="218" t="s">
        <v>130</v>
      </c>
      <c r="E196" s="39"/>
      <c r="F196" s="219" t="s">
        <v>433</v>
      </c>
      <c r="G196" s="39"/>
      <c r="H196" s="39"/>
      <c r="I196" s="220"/>
      <c r="J196" s="39"/>
      <c r="K196" s="39"/>
      <c r="L196" s="43"/>
      <c r="M196" s="221"/>
      <c r="N196" s="222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130</v>
      </c>
      <c r="AU196" s="16" t="s">
        <v>82</v>
      </c>
    </row>
    <row r="197" s="2" customFormat="1" ht="44.25" customHeight="1">
      <c r="A197" s="37"/>
      <c r="B197" s="38"/>
      <c r="C197" s="204" t="s">
        <v>434</v>
      </c>
      <c r="D197" s="204" t="s">
        <v>124</v>
      </c>
      <c r="E197" s="205" t="s">
        <v>435</v>
      </c>
      <c r="F197" s="206" t="s">
        <v>436</v>
      </c>
      <c r="G197" s="207" t="s">
        <v>412</v>
      </c>
      <c r="H197" s="208">
        <v>0.54000000000000004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43</v>
      </c>
      <c r="O197" s="83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128</v>
      </c>
      <c r="AT197" s="216" t="s">
        <v>124</v>
      </c>
      <c r="AU197" s="216" t="s">
        <v>82</v>
      </c>
      <c r="AY197" s="16" t="s">
        <v>121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80</v>
      </c>
      <c r="BK197" s="217">
        <f>ROUND(I197*H197,2)</f>
        <v>0</v>
      </c>
      <c r="BL197" s="16" t="s">
        <v>128</v>
      </c>
      <c r="BM197" s="216" t="s">
        <v>437</v>
      </c>
    </row>
    <row r="198" s="2" customFormat="1">
      <c r="A198" s="37"/>
      <c r="B198" s="38"/>
      <c r="C198" s="39"/>
      <c r="D198" s="218" t="s">
        <v>130</v>
      </c>
      <c r="E198" s="39"/>
      <c r="F198" s="219" t="s">
        <v>438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82</v>
      </c>
    </row>
    <row r="199" s="12" customFormat="1" ht="25.92" customHeight="1">
      <c r="A199" s="12"/>
      <c r="B199" s="188"/>
      <c r="C199" s="189"/>
      <c r="D199" s="190" t="s">
        <v>71</v>
      </c>
      <c r="E199" s="191" t="s">
        <v>439</v>
      </c>
      <c r="F199" s="191" t="s">
        <v>440</v>
      </c>
      <c r="G199" s="189"/>
      <c r="H199" s="189"/>
      <c r="I199" s="192"/>
      <c r="J199" s="193">
        <f>BK199</f>
        <v>0</v>
      </c>
      <c r="K199" s="189"/>
      <c r="L199" s="194"/>
      <c r="M199" s="195"/>
      <c r="N199" s="196"/>
      <c r="O199" s="196"/>
      <c r="P199" s="197">
        <f>SUM(P200:P201)</f>
        <v>0</v>
      </c>
      <c r="Q199" s="196"/>
      <c r="R199" s="197">
        <f>SUM(R200:R201)</f>
        <v>0</v>
      </c>
      <c r="S199" s="196"/>
      <c r="T199" s="19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9" t="s">
        <v>140</v>
      </c>
      <c r="AT199" s="200" t="s">
        <v>71</v>
      </c>
      <c r="AU199" s="200" t="s">
        <v>72</v>
      </c>
      <c r="AY199" s="199" t="s">
        <v>121</v>
      </c>
      <c r="BK199" s="201">
        <f>SUM(BK200:BK201)</f>
        <v>0</v>
      </c>
    </row>
    <row r="200" s="2" customFormat="1" ht="37.8" customHeight="1">
      <c r="A200" s="37"/>
      <c r="B200" s="38"/>
      <c r="C200" s="204" t="s">
        <v>441</v>
      </c>
      <c r="D200" s="204" t="s">
        <v>124</v>
      </c>
      <c r="E200" s="205" t="s">
        <v>442</v>
      </c>
      <c r="F200" s="206" t="s">
        <v>443</v>
      </c>
      <c r="G200" s="207" t="s">
        <v>444</v>
      </c>
      <c r="H200" s="208">
        <v>8</v>
      </c>
      <c r="I200" s="209"/>
      <c r="J200" s="210">
        <f>ROUND(I200*H200,2)</f>
        <v>0</v>
      </c>
      <c r="K200" s="211"/>
      <c r="L200" s="43"/>
      <c r="M200" s="212" t="s">
        <v>19</v>
      </c>
      <c r="N200" s="213" t="s">
        <v>43</v>
      </c>
      <c r="O200" s="83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6" t="s">
        <v>445</v>
      </c>
      <c r="AT200" s="216" t="s">
        <v>124</v>
      </c>
      <c r="AU200" s="216" t="s">
        <v>80</v>
      </c>
      <c r="AY200" s="16" t="s">
        <v>121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80</v>
      </c>
      <c r="BK200" s="217">
        <f>ROUND(I200*H200,2)</f>
        <v>0</v>
      </c>
      <c r="BL200" s="16" t="s">
        <v>445</v>
      </c>
      <c r="BM200" s="216" t="s">
        <v>446</v>
      </c>
    </row>
    <row r="201" s="2" customFormat="1">
      <c r="A201" s="37"/>
      <c r="B201" s="38"/>
      <c r="C201" s="39"/>
      <c r="D201" s="218" t="s">
        <v>130</v>
      </c>
      <c r="E201" s="39"/>
      <c r="F201" s="219" t="s">
        <v>447</v>
      </c>
      <c r="G201" s="39"/>
      <c r="H201" s="39"/>
      <c r="I201" s="220"/>
      <c r="J201" s="39"/>
      <c r="K201" s="39"/>
      <c r="L201" s="43"/>
      <c r="M201" s="221"/>
      <c r="N201" s="222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130</v>
      </c>
      <c r="AU201" s="16" t="s">
        <v>80</v>
      </c>
    </row>
    <row r="202" s="12" customFormat="1" ht="25.92" customHeight="1">
      <c r="A202" s="12"/>
      <c r="B202" s="188"/>
      <c r="C202" s="189"/>
      <c r="D202" s="190" t="s">
        <v>71</v>
      </c>
      <c r="E202" s="191" t="s">
        <v>448</v>
      </c>
      <c r="F202" s="191" t="s">
        <v>449</v>
      </c>
      <c r="G202" s="189"/>
      <c r="H202" s="189"/>
      <c r="I202" s="192"/>
      <c r="J202" s="193">
        <f>BK202</f>
        <v>0</v>
      </c>
      <c r="K202" s="189"/>
      <c r="L202" s="194"/>
      <c r="M202" s="195"/>
      <c r="N202" s="196"/>
      <c r="O202" s="196"/>
      <c r="P202" s="197">
        <f>P203+P208+P213+P216</f>
        <v>0</v>
      </c>
      <c r="Q202" s="196"/>
      <c r="R202" s="197">
        <f>R203+R208+R213+R216</f>
        <v>0</v>
      </c>
      <c r="S202" s="196"/>
      <c r="T202" s="198">
        <f>T203+T208+T213+T216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144</v>
      </c>
      <c r="AT202" s="200" t="s">
        <v>71</v>
      </c>
      <c r="AU202" s="200" t="s">
        <v>72</v>
      </c>
      <c r="AY202" s="199" t="s">
        <v>121</v>
      </c>
      <c r="BK202" s="201">
        <f>BK203+BK208+BK213+BK216</f>
        <v>0</v>
      </c>
    </row>
    <row r="203" s="12" customFormat="1" ht="22.8" customHeight="1">
      <c r="A203" s="12"/>
      <c r="B203" s="188"/>
      <c r="C203" s="189"/>
      <c r="D203" s="190" t="s">
        <v>71</v>
      </c>
      <c r="E203" s="202" t="s">
        <v>450</v>
      </c>
      <c r="F203" s="202" t="s">
        <v>451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SUM(P204:P207)</f>
        <v>0</v>
      </c>
      <c r="Q203" s="196"/>
      <c r="R203" s="197">
        <f>SUM(R204:R207)</f>
        <v>0</v>
      </c>
      <c r="S203" s="196"/>
      <c r="T203" s="198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144</v>
      </c>
      <c r="AT203" s="200" t="s">
        <v>71</v>
      </c>
      <c r="AU203" s="200" t="s">
        <v>80</v>
      </c>
      <c r="AY203" s="199" t="s">
        <v>121</v>
      </c>
      <c r="BK203" s="201">
        <f>SUM(BK204:BK207)</f>
        <v>0</v>
      </c>
    </row>
    <row r="204" s="2" customFormat="1" ht="16.5" customHeight="1">
      <c r="A204" s="37"/>
      <c r="B204" s="38"/>
      <c r="C204" s="204" t="s">
        <v>452</v>
      </c>
      <c r="D204" s="204" t="s">
        <v>124</v>
      </c>
      <c r="E204" s="205" t="s">
        <v>453</v>
      </c>
      <c r="F204" s="206" t="s">
        <v>454</v>
      </c>
      <c r="G204" s="207" t="s">
        <v>340</v>
      </c>
      <c r="H204" s="208">
        <v>1</v>
      </c>
      <c r="I204" s="209"/>
      <c r="J204" s="210">
        <f>ROUND(I204*H204,2)</f>
        <v>0</v>
      </c>
      <c r="K204" s="211"/>
      <c r="L204" s="43"/>
      <c r="M204" s="212" t="s">
        <v>19</v>
      </c>
      <c r="N204" s="213" t="s">
        <v>43</v>
      </c>
      <c r="O204" s="83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6" t="s">
        <v>455</v>
      </c>
      <c r="AT204" s="216" t="s">
        <v>124</v>
      </c>
      <c r="AU204" s="216" t="s">
        <v>82</v>
      </c>
      <c r="AY204" s="16" t="s">
        <v>121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80</v>
      </c>
      <c r="BK204" s="217">
        <f>ROUND(I204*H204,2)</f>
        <v>0</v>
      </c>
      <c r="BL204" s="16" t="s">
        <v>455</v>
      </c>
      <c r="BM204" s="216" t="s">
        <v>456</v>
      </c>
    </row>
    <row r="205" s="2" customFormat="1">
      <c r="A205" s="37"/>
      <c r="B205" s="38"/>
      <c r="C205" s="39"/>
      <c r="D205" s="218" t="s">
        <v>130</v>
      </c>
      <c r="E205" s="39"/>
      <c r="F205" s="219" t="s">
        <v>457</v>
      </c>
      <c r="G205" s="39"/>
      <c r="H205" s="39"/>
      <c r="I205" s="220"/>
      <c r="J205" s="39"/>
      <c r="K205" s="39"/>
      <c r="L205" s="43"/>
      <c r="M205" s="221"/>
      <c r="N205" s="222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130</v>
      </c>
      <c r="AU205" s="16" t="s">
        <v>82</v>
      </c>
    </row>
    <row r="206" s="2" customFormat="1" ht="49.05" customHeight="1">
      <c r="A206" s="37"/>
      <c r="B206" s="38"/>
      <c r="C206" s="204" t="s">
        <v>458</v>
      </c>
      <c r="D206" s="204" t="s">
        <v>124</v>
      </c>
      <c r="E206" s="205" t="s">
        <v>459</v>
      </c>
      <c r="F206" s="206" t="s">
        <v>460</v>
      </c>
      <c r="G206" s="207" t="s">
        <v>127</v>
      </c>
      <c r="H206" s="208">
        <v>1</v>
      </c>
      <c r="I206" s="209"/>
      <c r="J206" s="210">
        <f>ROUND(I206*H206,2)</f>
        <v>0</v>
      </c>
      <c r="K206" s="211"/>
      <c r="L206" s="43"/>
      <c r="M206" s="212" t="s">
        <v>19</v>
      </c>
      <c r="N206" s="213" t="s">
        <v>43</v>
      </c>
      <c r="O206" s="83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16" t="s">
        <v>128</v>
      </c>
      <c r="AT206" s="216" t="s">
        <v>124</v>
      </c>
      <c r="AU206" s="216" t="s">
        <v>82</v>
      </c>
      <c r="AY206" s="16" t="s">
        <v>121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80</v>
      </c>
      <c r="BK206" s="217">
        <f>ROUND(I206*H206,2)</f>
        <v>0</v>
      </c>
      <c r="BL206" s="16" t="s">
        <v>128</v>
      </c>
      <c r="BM206" s="216" t="s">
        <v>461</v>
      </c>
    </row>
    <row r="207" s="2" customFormat="1">
      <c r="A207" s="37"/>
      <c r="B207" s="38"/>
      <c r="C207" s="39"/>
      <c r="D207" s="218" t="s">
        <v>130</v>
      </c>
      <c r="E207" s="39"/>
      <c r="F207" s="219" t="s">
        <v>462</v>
      </c>
      <c r="G207" s="39"/>
      <c r="H207" s="39"/>
      <c r="I207" s="220"/>
      <c r="J207" s="39"/>
      <c r="K207" s="39"/>
      <c r="L207" s="43"/>
      <c r="M207" s="221"/>
      <c r="N207" s="222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82</v>
      </c>
    </row>
    <row r="208" s="12" customFormat="1" ht="22.8" customHeight="1">
      <c r="A208" s="12"/>
      <c r="B208" s="188"/>
      <c r="C208" s="189"/>
      <c r="D208" s="190" t="s">
        <v>71</v>
      </c>
      <c r="E208" s="202" t="s">
        <v>463</v>
      </c>
      <c r="F208" s="202" t="s">
        <v>464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SUM(P209:P212)</f>
        <v>0</v>
      </c>
      <c r="Q208" s="196"/>
      <c r="R208" s="197">
        <f>SUM(R209:R212)</f>
        <v>0</v>
      </c>
      <c r="S208" s="196"/>
      <c r="T208" s="198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144</v>
      </c>
      <c r="AT208" s="200" t="s">
        <v>71</v>
      </c>
      <c r="AU208" s="200" t="s">
        <v>80</v>
      </c>
      <c r="AY208" s="199" t="s">
        <v>121</v>
      </c>
      <c r="BK208" s="201">
        <f>SUM(BK209:BK212)</f>
        <v>0</v>
      </c>
    </row>
    <row r="209" s="2" customFormat="1" ht="16.5" customHeight="1">
      <c r="A209" s="37"/>
      <c r="B209" s="38"/>
      <c r="C209" s="204" t="s">
        <v>465</v>
      </c>
      <c r="D209" s="204" t="s">
        <v>124</v>
      </c>
      <c r="E209" s="205" t="s">
        <v>466</v>
      </c>
      <c r="F209" s="206" t="s">
        <v>464</v>
      </c>
      <c r="G209" s="207" t="s">
        <v>340</v>
      </c>
      <c r="H209" s="208">
        <v>1</v>
      </c>
      <c r="I209" s="209"/>
      <c r="J209" s="210">
        <f>ROUND(I209*H209,2)</f>
        <v>0</v>
      </c>
      <c r="K209" s="211"/>
      <c r="L209" s="43"/>
      <c r="M209" s="212" t="s">
        <v>19</v>
      </c>
      <c r="N209" s="213" t="s">
        <v>43</v>
      </c>
      <c r="O209" s="83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6" t="s">
        <v>455</v>
      </c>
      <c r="AT209" s="216" t="s">
        <v>124</v>
      </c>
      <c r="AU209" s="216" t="s">
        <v>82</v>
      </c>
      <c r="AY209" s="16" t="s">
        <v>121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80</v>
      </c>
      <c r="BK209" s="217">
        <f>ROUND(I209*H209,2)</f>
        <v>0</v>
      </c>
      <c r="BL209" s="16" t="s">
        <v>455</v>
      </c>
      <c r="BM209" s="216" t="s">
        <v>467</v>
      </c>
    </row>
    <row r="210" s="2" customFormat="1">
      <c r="A210" s="37"/>
      <c r="B210" s="38"/>
      <c r="C210" s="39"/>
      <c r="D210" s="218" t="s">
        <v>130</v>
      </c>
      <c r="E210" s="39"/>
      <c r="F210" s="219" t="s">
        <v>468</v>
      </c>
      <c r="G210" s="39"/>
      <c r="H210" s="39"/>
      <c r="I210" s="220"/>
      <c r="J210" s="39"/>
      <c r="K210" s="39"/>
      <c r="L210" s="43"/>
      <c r="M210" s="221"/>
      <c r="N210" s="222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82</v>
      </c>
    </row>
    <row r="211" s="2" customFormat="1" ht="16.5" customHeight="1">
      <c r="A211" s="37"/>
      <c r="B211" s="38"/>
      <c r="C211" s="204" t="s">
        <v>469</v>
      </c>
      <c r="D211" s="204" t="s">
        <v>124</v>
      </c>
      <c r="E211" s="205" t="s">
        <v>470</v>
      </c>
      <c r="F211" s="206" t="s">
        <v>471</v>
      </c>
      <c r="G211" s="207" t="s">
        <v>340</v>
      </c>
      <c r="H211" s="208">
        <v>1</v>
      </c>
      <c r="I211" s="209"/>
      <c r="J211" s="210">
        <f>ROUND(I211*H211,2)</f>
        <v>0</v>
      </c>
      <c r="K211" s="211"/>
      <c r="L211" s="43"/>
      <c r="M211" s="212" t="s">
        <v>19</v>
      </c>
      <c r="N211" s="213" t="s">
        <v>43</v>
      </c>
      <c r="O211" s="83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6" t="s">
        <v>455</v>
      </c>
      <c r="AT211" s="216" t="s">
        <v>124</v>
      </c>
      <c r="AU211" s="216" t="s">
        <v>82</v>
      </c>
      <c r="AY211" s="16" t="s">
        <v>121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80</v>
      </c>
      <c r="BK211" s="217">
        <f>ROUND(I211*H211,2)</f>
        <v>0</v>
      </c>
      <c r="BL211" s="16" t="s">
        <v>455</v>
      </c>
      <c r="BM211" s="216" t="s">
        <v>472</v>
      </c>
    </row>
    <row r="212" s="2" customFormat="1">
      <c r="A212" s="37"/>
      <c r="B212" s="38"/>
      <c r="C212" s="39"/>
      <c r="D212" s="218" t="s">
        <v>130</v>
      </c>
      <c r="E212" s="39"/>
      <c r="F212" s="219" t="s">
        <v>473</v>
      </c>
      <c r="G212" s="39"/>
      <c r="H212" s="39"/>
      <c r="I212" s="220"/>
      <c r="J212" s="39"/>
      <c r="K212" s="39"/>
      <c r="L212" s="43"/>
      <c r="M212" s="221"/>
      <c r="N212" s="222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130</v>
      </c>
      <c r="AU212" s="16" t="s">
        <v>82</v>
      </c>
    </row>
    <row r="213" s="12" customFormat="1" ht="22.8" customHeight="1">
      <c r="A213" s="12"/>
      <c r="B213" s="188"/>
      <c r="C213" s="189"/>
      <c r="D213" s="190" t="s">
        <v>71</v>
      </c>
      <c r="E213" s="202" t="s">
        <v>474</v>
      </c>
      <c r="F213" s="202" t="s">
        <v>475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SUM(P214:P215)</f>
        <v>0</v>
      </c>
      <c r="Q213" s="196"/>
      <c r="R213" s="197">
        <f>SUM(R214:R215)</f>
        <v>0</v>
      </c>
      <c r="S213" s="196"/>
      <c r="T213" s="198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144</v>
      </c>
      <c r="AT213" s="200" t="s">
        <v>71</v>
      </c>
      <c r="AU213" s="200" t="s">
        <v>80</v>
      </c>
      <c r="AY213" s="199" t="s">
        <v>121</v>
      </c>
      <c r="BK213" s="201">
        <f>SUM(BK214:BK215)</f>
        <v>0</v>
      </c>
    </row>
    <row r="214" s="2" customFormat="1" ht="16.5" customHeight="1">
      <c r="A214" s="37"/>
      <c r="B214" s="38"/>
      <c r="C214" s="204" t="s">
        <v>476</v>
      </c>
      <c r="D214" s="204" t="s">
        <v>124</v>
      </c>
      <c r="E214" s="205" t="s">
        <v>477</v>
      </c>
      <c r="F214" s="206" t="s">
        <v>478</v>
      </c>
      <c r="G214" s="207" t="s">
        <v>340</v>
      </c>
      <c r="H214" s="208">
        <v>1</v>
      </c>
      <c r="I214" s="209"/>
      <c r="J214" s="210">
        <f>ROUND(I214*H214,2)</f>
        <v>0</v>
      </c>
      <c r="K214" s="211"/>
      <c r="L214" s="43"/>
      <c r="M214" s="212" t="s">
        <v>19</v>
      </c>
      <c r="N214" s="213" t="s">
        <v>43</v>
      </c>
      <c r="O214" s="83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6" t="s">
        <v>455</v>
      </c>
      <c r="AT214" s="216" t="s">
        <v>124</v>
      </c>
      <c r="AU214" s="216" t="s">
        <v>82</v>
      </c>
      <c r="AY214" s="16" t="s">
        <v>121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80</v>
      </c>
      <c r="BK214" s="217">
        <f>ROUND(I214*H214,2)</f>
        <v>0</v>
      </c>
      <c r="BL214" s="16" t="s">
        <v>455</v>
      </c>
      <c r="BM214" s="216" t="s">
        <v>479</v>
      </c>
    </row>
    <row r="215" s="2" customFormat="1">
      <c r="A215" s="37"/>
      <c r="B215" s="38"/>
      <c r="C215" s="39"/>
      <c r="D215" s="218" t="s">
        <v>130</v>
      </c>
      <c r="E215" s="39"/>
      <c r="F215" s="219" t="s">
        <v>480</v>
      </c>
      <c r="G215" s="39"/>
      <c r="H215" s="39"/>
      <c r="I215" s="220"/>
      <c r="J215" s="39"/>
      <c r="K215" s="39"/>
      <c r="L215" s="43"/>
      <c r="M215" s="221"/>
      <c r="N215" s="222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130</v>
      </c>
      <c r="AU215" s="16" t="s">
        <v>82</v>
      </c>
    </row>
    <row r="216" s="12" customFormat="1" ht="22.8" customHeight="1">
      <c r="A216" s="12"/>
      <c r="B216" s="188"/>
      <c r="C216" s="189"/>
      <c r="D216" s="190" t="s">
        <v>71</v>
      </c>
      <c r="E216" s="202" t="s">
        <v>481</v>
      </c>
      <c r="F216" s="202" t="s">
        <v>482</v>
      </c>
      <c r="G216" s="189"/>
      <c r="H216" s="189"/>
      <c r="I216" s="192"/>
      <c r="J216" s="203">
        <f>BK216</f>
        <v>0</v>
      </c>
      <c r="K216" s="189"/>
      <c r="L216" s="194"/>
      <c r="M216" s="195"/>
      <c r="N216" s="196"/>
      <c r="O216" s="196"/>
      <c r="P216" s="197">
        <f>SUM(P217:P218)</f>
        <v>0</v>
      </c>
      <c r="Q216" s="196"/>
      <c r="R216" s="197">
        <f>SUM(R217:R218)</f>
        <v>0</v>
      </c>
      <c r="S216" s="196"/>
      <c r="T216" s="198">
        <f>SUM(T217:T218)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144</v>
      </c>
      <c r="AT216" s="200" t="s">
        <v>71</v>
      </c>
      <c r="AU216" s="200" t="s">
        <v>80</v>
      </c>
      <c r="AY216" s="199" t="s">
        <v>121</v>
      </c>
      <c r="BK216" s="201">
        <f>SUM(BK217:BK218)</f>
        <v>0</v>
      </c>
    </row>
    <row r="217" s="2" customFormat="1" ht="16.5" customHeight="1">
      <c r="A217" s="37"/>
      <c r="B217" s="38"/>
      <c r="C217" s="204" t="s">
        <v>483</v>
      </c>
      <c r="D217" s="204" t="s">
        <v>124</v>
      </c>
      <c r="E217" s="205" t="s">
        <v>484</v>
      </c>
      <c r="F217" s="206" t="s">
        <v>485</v>
      </c>
      <c r="G217" s="207" t="s">
        <v>486</v>
      </c>
      <c r="H217" s="208">
        <v>1</v>
      </c>
      <c r="I217" s="209"/>
      <c r="J217" s="210">
        <f>ROUND(I217*H217,2)</f>
        <v>0</v>
      </c>
      <c r="K217" s="211"/>
      <c r="L217" s="43"/>
      <c r="M217" s="212" t="s">
        <v>19</v>
      </c>
      <c r="N217" s="213" t="s">
        <v>43</v>
      </c>
      <c r="O217" s="83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6" t="s">
        <v>455</v>
      </c>
      <c r="AT217" s="216" t="s">
        <v>124</v>
      </c>
      <c r="AU217" s="216" t="s">
        <v>82</v>
      </c>
      <c r="AY217" s="16" t="s">
        <v>121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80</v>
      </c>
      <c r="BK217" s="217">
        <f>ROUND(I217*H217,2)</f>
        <v>0</v>
      </c>
      <c r="BL217" s="16" t="s">
        <v>455</v>
      </c>
      <c r="BM217" s="216" t="s">
        <v>487</v>
      </c>
    </row>
    <row r="218" s="2" customFormat="1">
      <c r="A218" s="37"/>
      <c r="B218" s="38"/>
      <c r="C218" s="39"/>
      <c r="D218" s="218" t="s">
        <v>130</v>
      </c>
      <c r="E218" s="39"/>
      <c r="F218" s="219" t="s">
        <v>488</v>
      </c>
      <c r="G218" s="39"/>
      <c r="H218" s="39"/>
      <c r="I218" s="220"/>
      <c r="J218" s="39"/>
      <c r="K218" s="39"/>
      <c r="L218" s="43"/>
      <c r="M218" s="234"/>
      <c r="N218" s="235"/>
      <c r="O218" s="236"/>
      <c r="P218" s="236"/>
      <c r="Q218" s="236"/>
      <c r="R218" s="236"/>
      <c r="S218" s="236"/>
      <c r="T218" s="2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130</v>
      </c>
      <c r="AU218" s="16" t="s">
        <v>82</v>
      </c>
    </row>
    <row r="219" s="2" customFormat="1" ht="6.96" customHeight="1">
      <c r="A219" s="37"/>
      <c r="B219" s="58"/>
      <c r="C219" s="59"/>
      <c r="D219" s="59"/>
      <c r="E219" s="59"/>
      <c r="F219" s="59"/>
      <c r="G219" s="59"/>
      <c r="H219" s="59"/>
      <c r="I219" s="59"/>
      <c r="J219" s="59"/>
      <c r="K219" s="59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b4GGLnNJCH/m5w2ZjEKWfCamWaHX6Nq7bphJdE9VxjohS4OvUtWmEgewtVnFFmdDnePQyGAxt98LR9LhzLNiNA==" hashValue="wFbi933IS0E/xSVNWLN7YxJq7/XK14799FPG6REVSgePO4JSgHEm488zfG8/6a4wnaT2Fsswv1+IIQ8XcG9UsQ==" algorithmName="SHA-512" password="CC7B"/>
  <autoFilter ref="C87:K21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210203901"/>
    <hyperlink ref="F97" r:id="rId2" display="https://podminky.urs.cz/item/CS_URS_2025_01/210204011"/>
    <hyperlink ref="F101" r:id="rId3" display="https://podminky.urs.cz/item/CS_URS_2025_01/210204104"/>
    <hyperlink ref="F104" r:id="rId4" display="https://podminky.urs.cz/item/CS_URS_2025_01/210204106"/>
    <hyperlink ref="F108" r:id="rId5" display="https://podminky.urs.cz/item/CS_URS_2025_01/210204202"/>
    <hyperlink ref="F112" r:id="rId6" display="https://podminky.urs.cz/item/CS_URS_2025_01/210812011"/>
    <hyperlink ref="F115" r:id="rId7" display="https://podminky.urs.cz/item/CS_URS_2025_01/210902011"/>
    <hyperlink ref="F118" r:id="rId8" display="https://podminky.urs.cz/item/CS_URS_2025_01/210101233"/>
    <hyperlink ref="F121" r:id="rId9" display="https://podminky.urs.cz/item/CS_URS_2025_01/210220022"/>
    <hyperlink ref="F126" r:id="rId10" display="https://podminky.urs.cz/item/CS_URS_2025_01/460791113"/>
    <hyperlink ref="F130" r:id="rId11" display="https://podminky.urs.cz/item/CS_URS_2025_01/741110002"/>
    <hyperlink ref="F133" r:id="rId12" display="https://podminky.urs.cz/item/CS_URS_2025_01/460932132"/>
    <hyperlink ref="F136" r:id="rId13" display="https://podminky.urs.cz/item/CS_URS_2025_01/741910601"/>
    <hyperlink ref="F139" r:id="rId14" display="https://podminky.urs.cz/item/CS_URS_2025_01/741112022"/>
    <hyperlink ref="F142" r:id="rId15" display="https://podminky.urs.cz/item/CS_URS_2025_01/210100001"/>
    <hyperlink ref="F144" r:id="rId16" display="https://podminky.urs.cz/item/CS_URS_2025_01/210100003"/>
    <hyperlink ref="F146" r:id="rId17" display="https://podminky.urs.cz/item/CS_URS_2025_01/218202016"/>
    <hyperlink ref="F148" r:id="rId18" display="https://podminky.urs.cz/item/CS_URS_2025_01/218204011"/>
    <hyperlink ref="F150" r:id="rId19" display="https://podminky.urs.cz/item/CS_URS_2025_01/218204104"/>
    <hyperlink ref="F152" r:id="rId20" display="https://podminky.urs.cz/item/CS_URS_2025_01/218204125"/>
    <hyperlink ref="F154" r:id="rId21" display="https://podminky.urs.cz/item/CS_URS_2025_01/218204202"/>
    <hyperlink ref="F156" r:id="rId22" display="https://podminky.urs.cz/item/CS_URS_2025_01/218100001"/>
    <hyperlink ref="F158" r:id="rId23" display="https://podminky.urs.cz/item/CS_URS_2025_01/218100003"/>
    <hyperlink ref="F160" r:id="rId24" display="https://podminky.urs.cz/item/CS_URS_2025_01/218900601"/>
    <hyperlink ref="F164" r:id="rId25" display="https://podminky.urs.cz/item/CS_URS_2025_01/460091112"/>
    <hyperlink ref="F166" r:id="rId26" display="https://podminky.urs.cz/item/CS_URS_2025_01/460131113"/>
    <hyperlink ref="F168" r:id="rId27" display="https://podminky.urs.cz/item/CS_URS_2025_01/460391123"/>
    <hyperlink ref="F170" r:id="rId28" display="https://podminky.urs.cz/item/CS_URS_2025_01/460191113"/>
    <hyperlink ref="F172" r:id="rId29" display="https://podminky.urs.cz/item/CS_URS_2025_01/460371111"/>
    <hyperlink ref="F174" r:id="rId30" display="https://podminky.urs.cz/item/CS_URS_2025_01/460381111"/>
    <hyperlink ref="F176" r:id="rId31" display="https://podminky.urs.cz/item/CS_URS_2025_01/468051121"/>
    <hyperlink ref="F178" r:id="rId32" display="https://podminky.urs.cz/item/CS_URS_2025_01/468081313"/>
    <hyperlink ref="F180" r:id="rId33" display="https://podminky.urs.cz/item/CS_URS_2025_01/460641411"/>
    <hyperlink ref="F182" r:id="rId34" display="https://podminky.urs.cz/item/CS_URS_2025_01/460641412"/>
    <hyperlink ref="F184" r:id="rId35" display="https://podminky.urs.cz/item/CS_URS_2025_01/460641113"/>
    <hyperlink ref="F188" r:id="rId36" display="https://podminky.urs.cz/item/CS_URS_2025_01/469972111"/>
    <hyperlink ref="F190" r:id="rId37" display="https://podminky.urs.cz/item/CS_URS_2025_01/469972121"/>
    <hyperlink ref="F192" r:id="rId38" display="https://podminky.urs.cz/item/CS_URS_2025_01/460361111"/>
    <hyperlink ref="F194" r:id="rId39" display="https://podminky.urs.cz/item/CS_URS_2025_01/469973114"/>
    <hyperlink ref="F196" r:id="rId40" display="https://podminky.urs.cz/item/CS_URS_2025_01/469973115"/>
    <hyperlink ref="F198" r:id="rId41" display="https://podminky.urs.cz/item/CS_URS_2025_01/469973116"/>
    <hyperlink ref="F201" r:id="rId42" display="https://podminky.urs.cz/item/CS_URS_2025_01/HZS2311"/>
    <hyperlink ref="F205" r:id="rId43" display="https://podminky.urs.cz/item/CS_URS_2025_01/013254000"/>
    <hyperlink ref="F207" r:id="rId44" display="https://podminky.urs.cz/item/CS_URS_2025_01/210280002"/>
    <hyperlink ref="F210" r:id="rId45" display="https://podminky.urs.cz/item/CS_URS_2025_01/030001000"/>
    <hyperlink ref="F212" r:id="rId46" display="https://podminky.urs.cz/item/CS_URS_2025_01/034303000"/>
    <hyperlink ref="F215" r:id="rId47" display="https://podminky.urs.cz/item/CS_URS_2025_01/045303000"/>
    <hyperlink ref="F218" r:id="rId48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(Pardubicko)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489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ROUND((SUM(BE87:BE251)),  2)</f>
        <v>0</v>
      </c>
      <c r="G33" s="37"/>
      <c r="H33" s="37"/>
      <c r="I33" s="147">
        <v>0.20999999999999999</v>
      </c>
      <c r="J33" s="146">
        <f>ROUND(((SUM(BE87:BE251))*I33),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ROUND((SUM(BF87:BF251)),  2)</f>
        <v>0</v>
      </c>
      <c r="G34" s="37"/>
      <c r="H34" s="37"/>
      <c r="I34" s="147">
        <v>0.12</v>
      </c>
      <c r="J34" s="146">
        <f>ROUND(((SUM(BF87:BF251))*I34),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ROUND((SUM(BG87:BG251)),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ROUND((SUM(BH87:BH251)),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ROUND((SUM(BI87:BI251)),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(Pardubicko)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SO07 - Doubravice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J174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100</v>
      </c>
      <c r="E63" s="167"/>
      <c r="F63" s="167"/>
      <c r="G63" s="167"/>
      <c r="H63" s="167"/>
      <c r="I63" s="167"/>
      <c r="J63" s="168">
        <f>J235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J236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102</v>
      </c>
      <c r="E65" s="173"/>
      <c r="F65" s="173"/>
      <c r="G65" s="173"/>
      <c r="H65" s="173"/>
      <c r="I65" s="173"/>
      <c r="J65" s="174">
        <f>J241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103</v>
      </c>
      <c r="E66" s="173"/>
      <c r="F66" s="173"/>
      <c r="G66" s="173"/>
      <c r="H66" s="173"/>
      <c r="I66" s="173"/>
      <c r="J66" s="174">
        <f>J246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104</v>
      </c>
      <c r="E67" s="173"/>
      <c r="F67" s="173"/>
      <c r="G67" s="173"/>
      <c r="H67" s="173"/>
      <c r="I67" s="173"/>
      <c r="J67" s="174">
        <f>J249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105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(Pardubicko)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SO07 - Doubravice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106</v>
      </c>
      <c r="D86" s="179" t="s">
        <v>57</v>
      </c>
      <c r="E86" s="179" t="s">
        <v>53</v>
      </c>
      <c r="F86" s="179" t="s">
        <v>54</v>
      </c>
      <c r="G86" s="179" t="s">
        <v>107</v>
      </c>
      <c r="H86" s="179" t="s">
        <v>108</v>
      </c>
      <c r="I86" s="179" t="s">
        <v>109</v>
      </c>
      <c r="J86" s="180" t="s">
        <v>94</v>
      </c>
      <c r="K86" s="181" t="s">
        <v>110</v>
      </c>
      <c r="L86" s="182"/>
      <c r="M86" s="91" t="s">
        <v>19</v>
      </c>
      <c r="N86" s="92" t="s">
        <v>42</v>
      </c>
      <c r="O86" s="92" t="s">
        <v>111</v>
      </c>
      <c r="P86" s="92" t="s">
        <v>112</v>
      </c>
      <c r="Q86" s="92" t="s">
        <v>113</v>
      </c>
      <c r="R86" s="92" t="s">
        <v>114</v>
      </c>
      <c r="S86" s="92" t="s">
        <v>115</v>
      </c>
      <c r="T86" s="93" t="s">
        <v>116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117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P88+P235</f>
        <v>0</v>
      </c>
      <c r="Q87" s="95"/>
      <c r="R87" s="185">
        <f>R88+R235</f>
        <v>0.94229719999999995</v>
      </c>
      <c r="S87" s="95"/>
      <c r="T87" s="186">
        <f>T88+T235</f>
        <v>8.0299999999999994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95</v>
      </c>
      <c r="BK87" s="187">
        <f>BK88+BK235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118</v>
      </c>
      <c r="F88" s="191" t="s">
        <v>119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P89+P174</f>
        <v>0</v>
      </c>
      <c r="Q88" s="196"/>
      <c r="R88" s="197">
        <f>R89+R174</f>
        <v>0.94229719999999995</v>
      </c>
      <c r="S88" s="196"/>
      <c r="T88" s="198">
        <f>T89+T174</f>
        <v>8.0299999999999994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120</v>
      </c>
      <c r="AT88" s="200" t="s">
        <v>71</v>
      </c>
      <c r="AU88" s="200" t="s">
        <v>72</v>
      </c>
      <c r="AY88" s="199" t="s">
        <v>121</v>
      </c>
      <c r="BK88" s="201">
        <f>BK89+BK174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122</v>
      </c>
      <c r="F89" s="202" t="s">
        <v>123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SUM(P90:P173)</f>
        <v>0</v>
      </c>
      <c r="Q89" s="196"/>
      <c r="R89" s="197">
        <f>SUM(R90:R173)</f>
        <v>0.92945</v>
      </c>
      <c r="S89" s="196"/>
      <c r="T89" s="198">
        <f>SUM(T90:T173)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120</v>
      </c>
      <c r="AT89" s="200" t="s">
        <v>71</v>
      </c>
      <c r="AU89" s="200" t="s">
        <v>80</v>
      </c>
      <c r="AY89" s="199" t="s">
        <v>121</v>
      </c>
      <c r="BK89" s="201">
        <f>SUM(BK90:BK173)</f>
        <v>0</v>
      </c>
    </row>
    <row r="90" s="2" customFormat="1" ht="33" customHeight="1">
      <c r="A90" s="37"/>
      <c r="B90" s="38"/>
      <c r="C90" s="204" t="s">
        <v>80</v>
      </c>
      <c r="D90" s="204" t="s">
        <v>124</v>
      </c>
      <c r="E90" s="205" t="s">
        <v>125</v>
      </c>
      <c r="F90" s="206" t="s">
        <v>126</v>
      </c>
      <c r="G90" s="207" t="s">
        <v>127</v>
      </c>
      <c r="H90" s="208">
        <v>12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128</v>
      </c>
      <c r="AT90" s="216" t="s">
        <v>124</v>
      </c>
      <c r="AU90" s="216" t="s">
        <v>82</v>
      </c>
      <c r="AY90" s="16" t="s">
        <v>121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128</v>
      </c>
      <c r="BM90" s="216" t="s">
        <v>490</v>
      </c>
    </row>
    <row r="91" s="2" customFormat="1">
      <c r="A91" s="37"/>
      <c r="B91" s="38"/>
      <c r="C91" s="39"/>
      <c r="D91" s="218" t="s">
        <v>130</v>
      </c>
      <c r="E91" s="39"/>
      <c r="F91" s="219" t="s">
        <v>131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130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118</v>
      </c>
      <c r="E92" s="224" t="s">
        <v>491</v>
      </c>
      <c r="F92" s="225" t="s">
        <v>492</v>
      </c>
      <c r="G92" s="226" t="s">
        <v>134</v>
      </c>
      <c r="H92" s="227">
        <v>4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135</v>
      </c>
      <c r="AT92" s="216" t="s">
        <v>118</v>
      </c>
      <c r="AU92" s="216" t="s">
        <v>82</v>
      </c>
      <c r="AY92" s="16" t="s">
        <v>121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128</v>
      </c>
      <c r="BM92" s="216" t="s">
        <v>493</v>
      </c>
    </row>
    <row r="93" s="2" customFormat="1" ht="24.15" customHeight="1">
      <c r="A93" s="37"/>
      <c r="B93" s="38"/>
      <c r="C93" s="223" t="s">
        <v>120</v>
      </c>
      <c r="D93" s="223" t="s">
        <v>118</v>
      </c>
      <c r="E93" s="224" t="s">
        <v>494</v>
      </c>
      <c r="F93" s="225" t="s">
        <v>495</v>
      </c>
      <c r="G93" s="226" t="s">
        <v>134</v>
      </c>
      <c r="H93" s="227">
        <v>6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135</v>
      </c>
      <c r="AT93" s="216" t="s">
        <v>118</v>
      </c>
      <c r="AU93" s="216" t="s">
        <v>82</v>
      </c>
      <c r="AY93" s="16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128</v>
      </c>
      <c r="BM93" s="216" t="s">
        <v>496</v>
      </c>
    </row>
    <row r="94" s="2" customFormat="1" ht="16.5" customHeight="1">
      <c r="A94" s="37"/>
      <c r="B94" s="38"/>
      <c r="C94" s="204" t="s">
        <v>140</v>
      </c>
      <c r="D94" s="204" t="s">
        <v>124</v>
      </c>
      <c r="E94" s="205" t="s">
        <v>141</v>
      </c>
      <c r="F94" s="206" t="s">
        <v>142</v>
      </c>
      <c r="G94" s="207" t="s">
        <v>134</v>
      </c>
      <c r="H94" s="208">
        <v>10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128</v>
      </c>
      <c r="AT94" s="216" t="s">
        <v>124</v>
      </c>
      <c r="AU94" s="216" t="s">
        <v>82</v>
      </c>
      <c r="AY94" s="16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128</v>
      </c>
      <c r="BM94" s="216" t="s">
        <v>497</v>
      </c>
    </row>
    <row r="95" s="2" customFormat="1" ht="24.15" customHeight="1">
      <c r="A95" s="37"/>
      <c r="B95" s="38"/>
      <c r="C95" s="204" t="s">
        <v>144</v>
      </c>
      <c r="D95" s="204" t="s">
        <v>124</v>
      </c>
      <c r="E95" s="205" t="s">
        <v>145</v>
      </c>
      <c r="F95" s="206" t="s">
        <v>146</v>
      </c>
      <c r="G95" s="207" t="s">
        <v>127</v>
      </c>
      <c r="H95" s="208">
        <v>4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128</v>
      </c>
      <c r="AT95" s="216" t="s">
        <v>124</v>
      </c>
      <c r="AU95" s="216" t="s">
        <v>82</v>
      </c>
      <c r="AY95" s="16" t="s">
        <v>121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128</v>
      </c>
      <c r="BM95" s="216" t="s">
        <v>498</v>
      </c>
    </row>
    <row r="96" s="2" customFormat="1">
      <c r="A96" s="37"/>
      <c r="B96" s="38"/>
      <c r="C96" s="39"/>
      <c r="D96" s="218" t="s">
        <v>130</v>
      </c>
      <c r="E96" s="39"/>
      <c r="F96" s="219" t="s">
        <v>148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130</v>
      </c>
      <c r="AU96" s="16" t="s">
        <v>82</v>
      </c>
    </row>
    <row r="97" s="2" customFormat="1" ht="16.5" customHeight="1">
      <c r="A97" s="37"/>
      <c r="B97" s="38"/>
      <c r="C97" s="223" t="s">
        <v>149</v>
      </c>
      <c r="D97" s="223" t="s">
        <v>118</v>
      </c>
      <c r="E97" s="224" t="s">
        <v>150</v>
      </c>
      <c r="F97" s="225" t="s">
        <v>151</v>
      </c>
      <c r="G97" s="226" t="s">
        <v>127</v>
      </c>
      <c r="H97" s="227">
        <v>4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43</v>
      </c>
      <c r="O97" s="83"/>
      <c r="P97" s="214">
        <f>O97*H97</f>
        <v>0</v>
      </c>
      <c r="Q97" s="214">
        <v>0.127</v>
      </c>
      <c r="R97" s="214">
        <f>Q97*H97</f>
        <v>0.50800000000000001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152</v>
      </c>
      <c r="AT97" s="216" t="s">
        <v>118</v>
      </c>
      <c r="AU97" s="216" t="s">
        <v>82</v>
      </c>
      <c r="AY97" s="16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152</v>
      </c>
      <c r="BM97" s="216" t="s">
        <v>499</v>
      </c>
    </row>
    <row r="98" s="2" customFormat="1" ht="16.5" customHeight="1">
      <c r="A98" s="37"/>
      <c r="B98" s="38"/>
      <c r="C98" s="223" t="s">
        <v>154</v>
      </c>
      <c r="D98" s="223" t="s">
        <v>118</v>
      </c>
      <c r="E98" s="224" t="s">
        <v>155</v>
      </c>
      <c r="F98" s="225" t="s">
        <v>156</v>
      </c>
      <c r="G98" s="226" t="s">
        <v>127</v>
      </c>
      <c r="H98" s="227">
        <v>4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0.0016000000000000001</v>
      </c>
      <c r="R98" s="214">
        <f>Q98*H98</f>
        <v>0.0064000000000000003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152</v>
      </c>
      <c r="AT98" s="216" t="s">
        <v>118</v>
      </c>
      <c r="AU98" s="216" t="s">
        <v>82</v>
      </c>
      <c r="AY98" s="16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152</v>
      </c>
      <c r="BM98" s="216" t="s">
        <v>500</v>
      </c>
    </row>
    <row r="99" s="2" customFormat="1" ht="24.15" customHeight="1">
      <c r="A99" s="37"/>
      <c r="B99" s="38"/>
      <c r="C99" s="204" t="s">
        <v>158</v>
      </c>
      <c r="D99" s="204" t="s">
        <v>124</v>
      </c>
      <c r="E99" s="205" t="s">
        <v>159</v>
      </c>
      <c r="F99" s="206" t="s">
        <v>160</v>
      </c>
      <c r="G99" s="207" t="s">
        <v>127</v>
      </c>
      <c r="H99" s="208">
        <v>2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128</v>
      </c>
      <c r="AT99" s="216" t="s">
        <v>124</v>
      </c>
      <c r="AU99" s="216" t="s">
        <v>82</v>
      </c>
      <c r="AY99" s="16" t="s">
        <v>121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128</v>
      </c>
      <c r="BM99" s="216" t="s">
        <v>501</v>
      </c>
    </row>
    <row r="100" s="2" customFormat="1">
      <c r="A100" s="37"/>
      <c r="B100" s="38"/>
      <c r="C100" s="39"/>
      <c r="D100" s="218" t="s">
        <v>130</v>
      </c>
      <c r="E100" s="39"/>
      <c r="F100" s="219" t="s">
        <v>162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130</v>
      </c>
      <c r="AU100" s="16" t="s">
        <v>82</v>
      </c>
    </row>
    <row r="101" s="2" customFormat="1" ht="33" customHeight="1">
      <c r="A101" s="37"/>
      <c r="B101" s="38"/>
      <c r="C101" s="223" t="s">
        <v>163</v>
      </c>
      <c r="D101" s="223" t="s">
        <v>118</v>
      </c>
      <c r="E101" s="224" t="s">
        <v>502</v>
      </c>
      <c r="F101" s="225" t="s">
        <v>503</v>
      </c>
      <c r="G101" s="226" t="s">
        <v>127</v>
      </c>
      <c r="H101" s="227">
        <v>2</v>
      </c>
      <c r="I101" s="228"/>
      <c r="J101" s="229">
        <f>ROUND(I101*H101,2)</f>
        <v>0</v>
      </c>
      <c r="K101" s="230"/>
      <c r="L101" s="231"/>
      <c r="M101" s="232" t="s">
        <v>19</v>
      </c>
      <c r="N101" s="233" t="s">
        <v>43</v>
      </c>
      <c r="O101" s="83"/>
      <c r="P101" s="214">
        <f>O101*H101</f>
        <v>0</v>
      </c>
      <c r="Q101" s="214">
        <v>0.034200000000000001</v>
      </c>
      <c r="R101" s="214">
        <f>Q101*H101</f>
        <v>0.068400000000000002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152</v>
      </c>
      <c r="AT101" s="216" t="s">
        <v>118</v>
      </c>
      <c r="AU101" s="216" t="s">
        <v>82</v>
      </c>
      <c r="AY101" s="16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152</v>
      </c>
      <c r="BM101" s="216" t="s">
        <v>504</v>
      </c>
    </row>
    <row r="102" s="2" customFormat="1" ht="24.15" customHeight="1">
      <c r="A102" s="37"/>
      <c r="B102" s="38"/>
      <c r="C102" s="204" t="s">
        <v>167</v>
      </c>
      <c r="D102" s="204" t="s">
        <v>124</v>
      </c>
      <c r="E102" s="205" t="s">
        <v>168</v>
      </c>
      <c r="F102" s="206" t="s">
        <v>169</v>
      </c>
      <c r="G102" s="207" t="s">
        <v>127</v>
      </c>
      <c r="H102" s="208">
        <v>2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43</v>
      </c>
      <c r="O102" s="8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128</v>
      </c>
      <c r="AT102" s="216" t="s">
        <v>124</v>
      </c>
      <c r="AU102" s="216" t="s">
        <v>82</v>
      </c>
      <c r="AY102" s="16" t="s">
        <v>121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128</v>
      </c>
      <c r="BM102" s="216" t="s">
        <v>505</v>
      </c>
    </row>
    <row r="103" s="2" customFormat="1">
      <c r="A103" s="37"/>
      <c r="B103" s="38"/>
      <c r="C103" s="39"/>
      <c r="D103" s="218" t="s">
        <v>130</v>
      </c>
      <c r="E103" s="39"/>
      <c r="F103" s="219" t="s">
        <v>171</v>
      </c>
      <c r="G103" s="39"/>
      <c r="H103" s="39"/>
      <c r="I103" s="220"/>
      <c r="J103" s="39"/>
      <c r="K103" s="39"/>
      <c r="L103" s="43"/>
      <c r="M103" s="221"/>
      <c r="N103" s="222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130</v>
      </c>
      <c r="AU103" s="16" t="s">
        <v>82</v>
      </c>
    </row>
    <row r="104" s="2" customFormat="1" ht="37.8" customHeight="1">
      <c r="A104" s="37"/>
      <c r="B104" s="38"/>
      <c r="C104" s="223" t="s">
        <v>172</v>
      </c>
      <c r="D104" s="223" t="s">
        <v>118</v>
      </c>
      <c r="E104" s="224" t="s">
        <v>506</v>
      </c>
      <c r="F104" s="225" t="s">
        <v>507</v>
      </c>
      <c r="G104" s="226" t="s">
        <v>127</v>
      </c>
      <c r="H104" s="227">
        <v>2</v>
      </c>
      <c r="I104" s="228"/>
      <c r="J104" s="229">
        <f>ROUND(I104*H104,2)</f>
        <v>0</v>
      </c>
      <c r="K104" s="230"/>
      <c r="L104" s="231"/>
      <c r="M104" s="232" t="s">
        <v>19</v>
      </c>
      <c r="N104" s="233" t="s">
        <v>43</v>
      </c>
      <c r="O104" s="83"/>
      <c r="P104" s="214">
        <f>O104*H104</f>
        <v>0</v>
      </c>
      <c r="Q104" s="214">
        <v>0.0287</v>
      </c>
      <c r="R104" s="214">
        <f>Q104*H104</f>
        <v>0.0574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152</v>
      </c>
      <c r="AT104" s="216" t="s">
        <v>118</v>
      </c>
      <c r="AU104" s="216" t="s">
        <v>82</v>
      </c>
      <c r="AY104" s="16" t="s">
        <v>121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152</v>
      </c>
      <c r="BM104" s="216" t="s">
        <v>508</v>
      </c>
    </row>
    <row r="105" s="2" customFormat="1" ht="24.15" customHeight="1">
      <c r="A105" s="37"/>
      <c r="B105" s="38"/>
      <c r="C105" s="204" t="s">
        <v>8</v>
      </c>
      <c r="D105" s="204" t="s">
        <v>124</v>
      </c>
      <c r="E105" s="205" t="s">
        <v>509</v>
      </c>
      <c r="F105" s="206" t="s">
        <v>510</v>
      </c>
      <c r="G105" s="207" t="s">
        <v>127</v>
      </c>
      <c r="H105" s="208">
        <v>6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43</v>
      </c>
      <c r="O105" s="8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128</v>
      </c>
      <c r="AT105" s="216" t="s">
        <v>124</v>
      </c>
      <c r="AU105" s="216" t="s">
        <v>82</v>
      </c>
      <c r="AY105" s="16" t="s">
        <v>121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128</v>
      </c>
      <c r="BM105" s="216" t="s">
        <v>511</v>
      </c>
    </row>
    <row r="106" s="2" customFormat="1">
      <c r="A106" s="37"/>
      <c r="B106" s="38"/>
      <c r="C106" s="39"/>
      <c r="D106" s="218" t="s">
        <v>130</v>
      </c>
      <c r="E106" s="39"/>
      <c r="F106" s="219" t="s">
        <v>512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130</v>
      </c>
      <c r="AU106" s="16" t="s">
        <v>82</v>
      </c>
    </row>
    <row r="107" s="2" customFormat="1" ht="16.5" customHeight="1">
      <c r="A107" s="37"/>
      <c r="B107" s="38"/>
      <c r="C107" s="223" t="s">
        <v>179</v>
      </c>
      <c r="D107" s="223" t="s">
        <v>118</v>
      </c>
      <c r="E107" s="224" t="s">
        <v>513</v>
      </c>
      <c r="F107" s="225" t="s">
        <v>514</v>
      </c>
      <c r="G107" s="226" t="s">
        <v>19</v>
      </c>
      <c r="H107" s="227">
        <v>6</v>
      </c>
      <c r="I107" s="228"/>
      <c r="J107" s="229">
        <f>ROUND(I107*H107,2)</f>
        <v>0</v>
      </c>
      <c r="K107" s="230"/>
      <c r="L107" s="231"/>
      <c r="M107" s="232" t="s">
        <v>19</v>
      </c>
      <c r="N107" s="23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135</v>
      </c>
      <c r="AT107" s="216" t="s">
        <v>118</v>
      </c>
      <c r="AU107" s="216" t="s">
        <v>82</v>
      </c>
      <c r="AY107" s="16" t="s">
        <v>121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128</v>
      </c>
      <c r="BM107" s="216" t="s">
        <v>515</v>
      </c>
    </row>
    <row r="108" s="2" customFormat="1" ht="16.5" customHeight="1">
      <c r="A108" s="37"/>
      <c r="B108" s="38"/>
      <c r="C108" s="204" t="s">
        <v>184</v>
      </c>
      <c r="D108" s="204" t="s">
        <v>124</v>
      </c>
      <c r="E108" s="205" t="s">
        <v>180</v>
      </c>
      <c r="F108" s="206" t="s">
        <v>181</v>
      </c>
      <c r="G108" s="207" t="s">
        <v>127</v>
      </c>
      <c r="H108" s="208">
        <v>4</v>
      </c>
      <c r="I108" s="209"/>
      <c r="J108" s="210">
        <f>ROUND(I108*H108,2)</f>
        <v>0</v>
      </c>
      <c r="K108" s="211"/>
      <c r="L108" s="43"/>
      <c r="M108" s="212" t="s">
        <v>19</v>
      </c>
      <c r="N108" s="213" t="s">
        <v>43</v>
      </c>
      <c r="O108" s="83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6" t="s">
        <v>128</v>
      </c>
      <c r="AT108" s="216" t="s">
        <v>124</v>
      </c>
      <c r="AU108" s="216" t="s">
        <v>82</v>
      </c>
      <c r="AY108" s="16" t="s">
        <v>121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80</v>
      </c>
      <c r="BK108" s="217">
        <f>ROUND(I108*H108,2)</f>
        <v>0</v>
      </c>
      <c r="BL108" s="16" t="s">
        <v>128</v>
      </c>
      <c r="BM108" s="216" t="s">
        <v>516</v>
      </c>
    </row>
    <row r="109" s="2" customFormat="1">
      <c r="A109" s="37"/>
      <c r="B109" s="38"/>
      <c r="C109" s="39"/>
      <c r="D109" s="218" t="s">
        <v>130</v>
      </c>
      <c r="E109" s="39"/>
      <c r="F109" s="219" t="s">
        <v>183</v>
      </c>
      <c r="G109" s="39"/>
      <c r="H109" s="39"/>
      <c r="I109" s="220"/>
      <c r="J109" s="39"/>
      <c r="K109" s="39"/>
      <c r="L109" s="43"/>
      <c r="M109" s="221"/>
      <c r="N109" s="222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130</v>
      </c>
      <c r="AU109" s="16" t="s">
        <v>82</v>
      </c>
    </row>
    <row r="110" s="2" customFormat="1" ht="16.5" customHeight="1">
      <c r="A110" s="37"/>
      <c r="B110" s="38"/>
      <c r="C110" s="223" t="s">
        <v>188</v>
      </c>
      <c r="D110" s="223" t="s">
        <v>118</v>
      </c>
      <c r="E110" s="224" t="s">
        <v>517</v>
      </c>
      <c r="F110" s="225" t="s">
        <v>518</v>
      </c>
      <c r="G110" s="226" t="s">
        <v>127</v>
      </c>
      <c r="H110" s="227">
        <v>2</v>
      </c>
      <c r="I110" s="228"/>
      <c r="J110" s="229">
        <f>ROUND(I110*H110,2)</f>
        <v>0</v>
      </c>
      <c r="K110" s="230"/>
      <c r="L110" s="231"/>
      <c r="M110" s="232" t="s">
        <v>19</v>
      </c>
      <c r="N110" s="233" t="s">
        <v>43</v>
      </c>
      <c r="O110" s="83"/>
      <c r="P110" s="214">
        <f>O110*H110</f>
        <v>0</v>
      </c>
      <c r="Q110" s="214">
        <v>0.00059999999999999995</v>
      </c>
      <c r="R110" s="214">
        <f>Q110*H110</f>
        <v>0.0011999999999999999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152</v>
      </c>
      <c r="AT110" s="216" t="s">
        <v>118</v>
      </c>
      <c r="AU110" s="216" t="s">
        <v>82</v>
      </c>
      <c r="AY110" s="16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152</v>
      </c>
      <c r="BM110" s="216" t="s">
        <v>519</v>
      </c>
    </row>
    <row r="111" s="2" customFormat="1" ht="16.5" customHeight="1">
      <c r="A111" s="37"/>
      <c r="B111" s="38"/>
      <c r="C111" s="223" t="s">
        <v>192</v>
      </c>
      <c r="D111" s="223" t="s">
        <v>118</v>
      </c>
      <c r="E111" s="224" t="s">
        <v>189</v>
      </c>
      <c r="F111" s="225" t="s">
        <v>190</v>
      </c>
      <c r="G111" s="226" t="s">
        <v>127</v>
      </c>
      <c r="H111" s="227">
        <v>2</v>
      </c>
      <c r="I111" s="228"/>
      <c r="J111" s="229">
        <f>ROUND(I111*H111,2)</f>
        <v>0</v>
      </c>
      <c r="K111" s="230"/>
      <c r="L111" s="231"/>
      <c r="M111" s="232" t="s">
        <v>19</v>
      </c>
      <c r="N111" s="233" t="s">
        <v>43</v>
      </c>
      <c r="O111" s="83"/>
      <c r="P111" s="214">
        <f>O111*H111</f>
        <v>0</v>
      </c>
      <c r="Q111" s="214">
        <v>0.00050000000000000001</v>
      </c>
      <c r="R111" s="214">
        <f>Q111*H111</f>
        <v>0.001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152</v>
      </c>
      <c r="AT111" s="216" t="s">
        <v>118</v>
      </c>
      <c r="AU111" s="216" t="s">
        <v>82</v>
      </c>
      <c r="AY111" s="16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152</v>
      </c>
      <c r="BM111" s="216" t="s">
        <v>520</v>
      </c>
    </row>
    <row r="112" s="2" customFormat="1" ht="49.05" customHeight="1">
      <c r="A112" s="37"/>
      <c r="B112" s="38"/>
      <c r="C112" s="204" t="s">
        <v>198</v>
      </c>
      <c r="D112" s="204" t="s">
        <v>124</v>
      </c>
      <c r="E112" s="205" t="s">
        <v>193</v>
      </c>
      <c r="F112" s="206" t="s">
        <v>194</v>
      </c>
      <c r="G112" s="207" t="s">
        <v>195</v>
      </c>
      <c r="H112" s="208">
        <v>140</v>
      </c>
      <c r="I112" s="209"/>
      <c r="J112" s="210">
        <f>ROUND(I112*H112,2)</f>
        <v>0</v>
      </c>
      <c r="K112" s="211"/>
      <c r="L112" s="43"/>
      <c r="M112" s="212" t="s">
        <v>19</v>
      </c>
      <c r="N112" s="213" t="s">
        <v>43</v>
      </c>
      <c r="O112" s="8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6" t="s">
        <v>128</v>
      </c>
      <c r="AT112" s="216" t="s">
        <v>124</v>
      </c>
      <c r="AU112" s="216" t="s">
        <v>82</v>
      </c>
      <c r="AY112" s="16" t="s">
        <v>121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80</v>
      </c>
      <c r="BK112" s="217">
        <f>ROUND(I112*H112,2)</f>
        <v>0</v>
      </c>
      <c r="BL112" s="16" t="s">
        <v>128</v>
      </c>
      <c r="BM112" s="216" t="s">
        <v>521</v>
      </c>
    </row>
    <row r="113" s="2" customFormat="1">
      <c r="A113" s="37"/>
      <c r="B113" s="38"/>
      <c r="C113" s="39"/>
      <c r="D113" s="218" t="s">
        <v>130</v>
      </c>
      <c r="E113" s="39"/>
      <c r="F113" s="219" t="s">
        <v>197</v>
      </c>
      <c r="G113" s="39"/>
      <c r="H113" s="39"/>
      <c r="I113" s="220"/>
      <c r="J113" s="39"/>
      <c r="K113" s="39"/>
      <c r="L113" s="43"/>
      <c r="M113" s="221"/>
      <c r="N113" s="22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130</v>
      </c>
      <c r="AU113" s="16" t="s">
        <v>82</v>
      </c>
    </row>
    <row r="114" s="2" customFormat="1" ht="24.15" customHeight="1">
      <c r="A114" s="37"/>
      <c r="B114" s="38"/>
      <c r="C114" s="223" t="s">
        <v>202</v>
      </c>
      <c r="D114" s="223" t="s">
        <v>118</v>
      </c>
      <c r="E114" s="224" t="s">
        <v>199</v>
      </c>
      <c r="F114" s="225" t="s">
        <v>200</v>
      </c>
      <c r="G114" s="226" t="s">
        <v>195</v>
      </c>
      <c r="H114" s="227">
        <v>80</v>
      </c>
      <c r="I114" s="228"/>
      <c r="J114" s="229">
        <f>ROUND(I114*H114,2)</f>
        <v>0</v>
      </c>
      <c r="K114" s="230"/>
      <c r="L114" s="231"/>
      <c r="M114" s="232" t="s">
        <v>19</v>
      </c>
      <c r="N114" s="233" t="s">
        <v>43</v>
      </c>
      <c r="O114" s="83"/>
      <c r="P114" s="214">
        <f>O114*H114</f>
        <v>0</v>
      </c>
      <c r="Q114" s="214">
        <v>0.00012</v>
      </c>
      <c r="R114" s="214">
        <f>Q114*H114</f>
        <v>0.0096000000000000009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152</v>
      </c>
      <c r="AT114" s="216" t="s">
        <v>118</v>
      </c>
      <c r="AU114" s="216" t="s">
        <v>82</v>
      </c>
      <c r="AY114" s="16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80</v>
      </c>
      <c r="BK114" s="217">
        <f>ROUND(I114*H114,2)</f>
        <v>0</v>
      </c>
      <c r="BL114" s="16" t="s">
        <v>152</v>
      </c>
      <c r="BM114" s="216" t="s">
        <v>522</v>
      </c>
    </row>
    <row r="115" s="2" customFormat="1" ht="24.15" customHeight="1">
      <c r="A115" s="37"/>
      <c r="B115" s="38"/>
      <c r="C115" s="223" t="s">
        <v>207</v>
      </c>
      <c r="D115" s="223" t="s">
        <v>118</v>
      </c>
      <c r="E115" s="224" t="s">
        <v>523</v>
      </c>
      <c r="F115" s="225" t="s">
        <v>524</v>
      </c>
      <c r="G115" s="226" t="s">
        <v>195</v>
      </c>
      <c r="H115" s="227">
        <v>60</v>
      </c>
      <c r="I115" s="228"/>
      <c r="J115" s="229">
        <f>ROUND(I115*H115,2)</f>
        <v>0</v>
      </c>
      <c r="K115" s="230"/>
      <c r="L115" s="231"/>
      <c r="M115" s="232" t="s">
        <v>19</v>
      </c>
      <c r="N115" s="233" t="s">
        <v>43</v>
      </c>
      <c r="O115" s="83"/>
      <c r="P115" s="214">
        <f>O115*H115</f>
        <v>0</v>
      </c>
      <c r="Q115" s="214">
        <v>0.00017000000000000001</v>
      </c>
      <c r="R115" s="214">
        <f>Q115*H115</f>
        <v>0.010200000000000001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152</v>
      </c>
      <c r="AT115" s="216" t="s">
        <v>118</v>
      </c>
      <c r="AU115" s="216" t="s">
        <v>82</v>
      </c>
      <c r="AY115" s="16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152</v>
      </c>
      <c r="BM115" s="216" t="s">
        <v>525</v>
      </c>
    </row>
    <row r="116" s="2" customFormat="1" ht="49.05" customHeight="1">
      <c r="A116" s="37"/>
      <c r="B116" s="38"/>
      <c r="C116" s="204" t="s">
        <v>211</v>
      </c>
      <c r="D116" s="204" t="s">
        <v>124</v>
      </c>
      <c r="E116" s="205" t="s">
        <v>526</v>
      </c>
      <c r="F116" s="206" t="s">
        <v>527</v>
      </c>
      <c r="G116" s="207" t="s">
        <v>195</v>
      </c>
      <c r="H116" s="208">
        <v>231</v>
      </c>
      <c r="I116" s="209"/>
      <c r="J116" s="210">
        <f>ROUND(I116*H116,2)</f>
        <v>0</v>
      </c>
      <c r="K116" s="211"/>
      <c r="L116" s="43"/>
      <c r="M116" s="212" t="s">
        <v>19</v>
      </c>
      <c r="N116" s="213" t="s">
        <v>43</v>
      </c>
      <c r="O116" s="8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128</v>
      </c>
      <c r="AT116" s="216" t="s">
        <v>124</v>
      </c>
      <c r="AU116" s="216" t="s">
        <v>82</v>
      </c>
      <c r="AY116" s="16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128</v>
      </c>
      <c r="BM116" s="216" t="s">
        <v>528</v>
      </c>
    </row>
    <row r="117" s="2" customFormat="1">
      <c r="A117" s="37"/>
      <c r="B117" s="38"/>
      <c r="C117" s="39"/>
      <c r="D117" s="218" t="s">
        <v>130</v>
      </c>
      <c r="E117" s="39"/>
      <c r="F117" s="219" t="s">
        <v>529</v>
      </c>
      <c r="G117" s="39"/>
      <c r="H117" s="39"/>
      <c r="I117" s="220"/>
      <c r="J117" s="39"/>
      <c r="K117" s="39"/>
      <c r="L117" s="43"/>
      <c r="M117" s="221"/>
      <c r="N117" s="222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130</v>
      </c>
      <c r="AU117" s="16" t="s">
        <v>82</v>
      </c>
    </row>
    <row r="118" s="2" customFormat="1" ht="24.15" customHeight="1">
      <c r="A118" s="37"/>
      <c r="B118" s="38"/>
      <c r="C118" s="223" t="s">
        <v>7</v>
      </c>
      <c r="D118" s="223" t="s">
        <v>118</v>
      </c>
      <c r="E118" s="224" t="s">
        <v>530</v>
      </c>
      <c r="F118" s="225" t="s">
        <v>531</v>
      </c>
      <c r="G118" s="226" t="s">
        <v>195</v>
      </c>
      <c r="H118" s="227">
        <v>231</v>
      </c>
      <c r="I118" s="228"/>
      <c r="J118" s="229">
        <f>ROUND(I118*H118,2)</f>
        <v>0</v>
      </c>
      <c r="K118" s="230"/>
      <c r="L118" s="231"/>
      <c r="M118" s="232" t="s">
        <v>19</v>
      </c>
      <c r="N118" s="233" t="s">
        <v>43</v>
      </c>
      <c r="O118" s="83"/>
      <c r="P118" s="214">
        <f>O118*H118</f>
        <v>0</v>
      </c>
      <c r="Q118" s="214">
        <v>0.00025000000000000001</v>
      </c>
      <c r="R118" s="214">
        <f>Q118*H118</f>
        <v>0.057750000000000003</v>
      </c>
      <c r="S118" s="214">
        <v>0</v>
      </c>
      <c r="T118" s="21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6" t="s">
        <v>152</v>
      </c>
      <c r="AT118" s="216" t="s">
        <v>118</v>
      </c>
      <c r="AU118" s="216" t="s">
        <v>82</v>
      </c>
      <c r="AY118" s="16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80</v>
      </c>
      <c r="BK118" s="217">
        <f>ROUND(I118*H118,2)</f>
        <v>0</v>
      </c>
      <c r="BL118" s="16" t="s">
        <v>152</v>
      </c>
      <c r="BM118" s="216" t="s">
        <v>532</v>
      </c>
    </row>
    <row r="119" s="2" customFormat="1" ht="44.25" customHeight="1">
      <c r="A119" s="37"/>
      <c r="B119" s="38"/>
      <c r="C119" s="204" t="s">
        <v>219</v>
      </c>
      <c r="D119" s="204" t="s">
        <v>124</v>
      </c>
      <c r="E119" s="205" t="s">
        <v>203</v>
      </c>
      <c r="F119" s="206" t="s">
        <v>204</v>
      </c>
      <c r="G119" s="207" t="s">
        <v>195</v>
      </c>
      <c r="H119" s="208">
        <v>6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128</v>
      </c>
      <c r="AT119" s="216" t="s">
        <v>124</v>
      </c>
      <c r="AU119" s="216" t="s">
        <v>82</v>
      </c>
      <c r="AY119" s="16" t="s">
        <v>121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128</v>
      </c>
      <c r="BM119" s="216" t="s">
        <v>533</v>
      </c>
    </row>
    <row r="120" s="2" customFormat="1">
      <c r="A120" s="37"/>
      <c r="B120" s="38"/>
      <c r="C120" s="39"/>
      <c r="D120" s="218" t="s">
        <v>130</v>
      </c>
      <c r="E120" s="39"/>
      <c r="F120" s="219" t="s">
        <v>206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130</v>
      </c>
      <c r="AU120" s="16" t="s">
        <v>82</v>
      </c>
    </row>
    <row r="121" s="2" customFormat="1" ht="24.15" customHeight="1">
      <c r="A121" s="37"/>
      <c r="B121" s="38"/>
      <c r="C121" s="223" t="s">
        <v>224</v>
      </c>
      <c r="D121" s="223" t="s">
        <v>118</v>
      </c>
      <c r="E121" s="224" t="s">
        <v>208</v>
      </c>
      <c r="F121" s="225" t="s">
        <v>209</v>
      </c>
      <c r="G121" s="226" t="s">
        <v>195</v>
      </c>
      <c r="H121" s="227">
        <v>6</v>
      </c>
      <c r="I121" s="228"/>
      <c r="J121" s="229">
        <f>ROUND(I121*H121,2)</f>
        <v>0</v>
      </c>
      <c r="K121" s="230"/>
      <c r="L121" s="231"/>
      <c r="M121" s="232" t="s">
        <v>19</v>
      </c>
      <c r="N121" s="233" t="s">
        <v>43</v>
      </c>
      <c r="O121" s="83"/>
      <c r="P121" s="214">
        <f>O121*H121</f>
        <v>0</v>
      </c>
      <c r="Q121" s="214">
        <v>0.00036000000000000002</v>
      </c>
      <c r="R121" s="214">
        <f>Q121*H121</f>
        <v>0.00216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152</v>
      </c>
      <c r="AT121" s="216" t="s">
        <v>118</v>
      </c>
      <c r="AU121" s="216" t="s">
        <v>82</v>
      </c>
      <c r="AY121" s="16" t="s">
        <v>121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152</v>
      </c>
      <c r="BM121" s="216" t="s">
        <v>534</v>
      </c>
    </row>
    <row r="122" s="2" customFormat="1" ht="49.05" customHeight="1">
      <c r="A122" s="37"/>
      <c r="B122" s="38"/>
      <c r="C122" s="204" t="s">
        <v>229</v>
      </c>
      <c r="D122" s="204" t="s">
        <v>124</v>
      </c>
      <c r="E122" s="205" t="s">
        <v>535</v>
      </c>
      <c r="F122" s="206" t="s">
        <v>536</v>
      </c>
      <c r="G122" s="207" t="s">
        <v>195</v>
      </c>
      <c r="H122" s="208">
        <v>49</v>
      </c>
      <c r="I122" s="209"/>
      <c r="J122" s="210">
        <f>ROUND(I122*H122,2)</f>
        <v>0</v>
      </c>
      <c r="K122" s="211"/>
      <c r="L122" s="43"/>
      <c r="M122" s="212" t="s">
        <v>19</v>
      </c>
      <c r="N122" s="213" t="s">
        <v>43</v>
      </c>
      <c r="O122" s="8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128</v>
      </c>
      <c r="AT122" s="216" t="s">
        <v>124</v>
      </c>
      <c r="AU122" s="216" t="s">
        <v>82</v>
      </c>
      <c r="AY122" s="16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80</v>
      </c>
      <c r="BK122" s="217">
        <f>ROUND(I122*H122,2)</f>
        <v>0</v>
      </c>
      <c r="BL122" s="16" t="s">
        <v>128</v>
      </c>
      <c r="BM122" s="216" t="s">
        <v>537</v>
      </c>
    </row>
    <row r="123" s="2" customFormat="1">
      <c r="A123" s="37"/>
      <c r="B123" s="38"/>
      <c r="C123" s="39"/>
      <c r="D123" s="218" t="s">
        <v>130</v>
      </c>
      <c r="E123" s="39"/>
      <c r="F123" s="219" t="s">
        <v>538</v>
      </c>
      <c r="G123" s="39"/>
      <c r="H123" s="39"/>
      <c r="I123" s="220"/>
      <c r="J123" s="39"/>
      <c r="K123" s="39"/>
      <c r="L123" s="43"/>
      <c r="M123" s="221"/>
      <c r="N123" s="222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130</v>
      </c>
      <c r="AU123" s="16" t="s">
        <v>82</v>
      </c>
    </row>
    <row r="124" s="2" customFormat="1" ht="24.15" customHeight="1">
      <c r="A124" s="37"/>
      <c r="B124" s="38"/>
      <c r="C124" s="223" t="s">
        <v>233</v>
      </c>
      <c r="D124" s="223" t="s">
        <v>118</v>
      </c>
      <c r="E124" s="224" t="s">
        <v>539</v>
      </c>
      <c r="F124" s="225" t="s">
        <v>540</v>
      </c>
      <c r="G124" s="226" t="s">
        <v>195</v>
      </c>
      <c r="H124" s="227">
        <v>49</v>
      </c>
      <c r="I124" s="228"/>
      <c r="J124" s="229">
        <f>ROUND(I124*H124,2)</f>
        <v>0</v>
      </c>
      <c r="K124" s="230"/>
      <c r="L124" s="231"/>
      <c r="M124" s="232" t="s">
        <v>19</v>
      </c>
      <c r="N124" s="233" t="s">
        <v>43</v>
      </c>
      <c r="O124" s="83"/>
      <c r="P124" s="214">
        <f>O124*H124</f>
        <v>0</v>
      </c>
      <c r="Q124" s="214">
        <v>0.00076999999999999996</v>
      </c>
      <c r="R124" s="214">
        <f>Q124*H124</f>
        <v>0.03773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152</v>
      </c>
      <c r="AT124" s="216" t="s">
        <v>118</v>
      </c>
      <c r="AU124" s="216" t="s">
        <v>82</v>
      </c>
      <c r="AY124" s="16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152</v>
      </c>
      <c r="BM124" s="216" t="s">
        <v>541</v>
      </c>
    </row>
    <row r="125" s="2" customFormat="1" ht="37.8" customHeight="1">
      <c r="A125" s="37"/>
      <c r="B125" s="38"/>
      <c r="C125" s="204" t="s">
        <v>237</v>
      </c>
      <c r="D125" s="204" t="s">
        <v>124</v>
      </c>
      <c r="E125" s="205" t="s">
        <v>212</v>
      </c>
      <c r="F125" s="206" t="s">
        <v>213</v>
      </c>
      <c r="G125" s="207" t="s">
        <v>127</v>
      </c>
      <c r="H125" s="208">
        <v>3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128</v>
      </c>
      <c r="AT125" s="216" t="s">
        <v>124</v>
      </c>
      <c r="AU125" s="216" t="s">
        <v>82</v>
      </c>
      <c r="AY125" s="16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128</v>
      </c>
      <c r="BM125" s="216" t="s">
        <v>542</v>
      </c>
    </row>
    <row r="126" s="2" customFormat="1">
      <c r="A126" s="37"/>
      <c r="B126" s="38"/>
      <c r="C126" s="39"/>
      <c r="D126" s="218" t="s">
        <v>130</v>
      </c>
      <c r="E126" s="39"/>
      <c r="F126" s="219" t="s">
        <v>215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130</v>
      </c>
      <c r="AU126" s="16" t="s">
        <v>82</v>
      </c>
    </row>
    <row r="127" s="2" customFormat="1" ht="24.15" customHeight="1">
      <c r="A127" s="37"/>
      <c r="B127" s="38"/>
      <c r="C127" s="223" t="s">
        <v>242</v>
      </c>
      <c r="D127" s="223" t="s">
        <v>118</v>
      </c>
      <c r="E127" s="224" t="s">
        <v>216</v>
      </c>
      <c r="F127" s="225" t="s">
        <v>217</v>
      </c>
      <c r="G127" s="226" t="s">
        <v>127</v>
      </c>
      <c r="H127" s="227">
        <v>2</v>
      </c>
      <c r="I127" s="228"/>
      <c r="J127" s="229">
        <f>ROUND(I127*H127,2)</f>
        <v>0</v>
      </c>
      <c r="K127" s="230"/>
      <c r="L127" s="231"/>
      <c r="M127" s="232" t="s">
        <v>19</v>
      </c>
      <c r="N127" s="233" t="s">
        <v>43</v>
      </c>
      <c r="O127" s="83"/>
      <c r="P127" s="214">
        <f>O127*H127</f>
        <v>0</v>
      </c>
      <c r="Q127" s="214">
        <v>0.0080999999999999996</v>
      </c>
      <c r="R127" s="214">
        <f>Q127*H127</f>
        <v>0.016199999999999999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152</v>
      </c>
      <c r="AT127" s="216" t="s">
        <v>118</v>
      </c>
      <c r="AU127" s="216" t="s">
        <v>82</v>
      </c>
      <c r="AY127" s="16" t="s">
        <v>121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152</v>
      </c>
      <c r="BM127" s="216" t="s">
        <v>543</v>
      </c>
    </row>
    <row r="128" s="2" customFormat="1" ht="24.15" customHeight="1">
      <c r="A128" s="37"/>
      <c r="B128" s="38"/>
      <c r="C128" s="223" t="s">
        <v>246</v>
      </c>
      <c r="D128" s="223" t="s">
        <v>118</v>
      </c>
      <c r="E128" s="224" t="s">
        <v>544</v>
      </c>
      <c r="F128" s="225" t="s">
        <v>545</v>
      </c>
      <c r="G128" s="226" t="s">
        <v>127</v>
      </c>
      <c r="H128" s="227">
        <v>1</v>
      </c>
      <c r="I128" s="228"/>
      <c r="J128" s="229">
        <f>ROUND(I128*H128,2)</f>
        <v>0</v>
      </c>
      <c r="K128" s="230"/>
      <c r="L128" s="231"/>
      <c r="M128" s="232" t="s">
        <v>19</v>
      </c>
      <c r="N128" s="233" t="s">
        <v>43</v>
      </c>
      <c r="O128" s="83"/>
      <c r="P128" s="214">
        <f>O128*H128</f>
        <v>0</v>
      </c>
      <c r="Q128" s="214">
        <v>0.0080999999999999996</v>
      </c>
      <c r="R128" s="214">
        <f>Q128*H128</f>
        <v>0.0080999999999999996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152</v>
      </c>
      <c r="AT128" s="216" t="s">
        <v>118</v>
      </c>
      <c r="AU128" s="216" t="s">
        <v>82</v>
      </c>
      <c r="AY128" s="16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152</v>
      </c>
      <c r="BM128" s="216" t="s">
        <v>546</v>
      </c>
    </row>
    <row r="129" s="2" customFormat="1" ht="49.05" customHeight="1">
      <c r="A129" s="37"/>
      <c r="B129" s="38"/>
      <c r="C129" s="204" t="s">
        <v>250</v>
      </c>
      <c r="D129" s="204" t="s">
        <v>124</v>
      </c>
      <c r="E129" s="205" t="s">
        <v>220</v>
      </c>
      <c r="F129" s="206" t="s">
        <v>221</v>
      </c>
      <c r="G129" s="207" t="s">
        <v>195</v>
      </c>
      <c r="H129" s="208">
        <v>55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128</v>
      </c>
      <c r="AT129" s="216" t="s">
        <v>124</v>
      </c>
      <c r="AU129" s="216" t="s">
        <v>82</v>
      </c>
      <c r="AY129" s="16" t="s">
        <v>121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128</v>
      </c>
      <c r="BM129" s="216" t="s">
        <v>547</v>
      </c>
    </row>
    <row r="130" s="2" customFormat="1">
      <c r="A130" s="37"/>
      <c r="B130" s="38"/>
      <c r="C130" s="39"/>
      <c r="D130" s="218" t="s">
        <v>130</v>
      </c>
      <c r="E130" s="39"/>
      <c r="F130" s="219" t="s">
        <v>223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82</v>
      </c>
    </row>
    <row r="131" s="2" customFormat="1" ht="16.5" customHeight="1">
      <c r="A131" s="37"/>
      <c r="B131" s="38"/>
      <c r="C131" s="223" t="s">
        <v>255</v>
      </c>
      <c r="D131" s="223" t="s">
        <v>118</v>
      </c>
      <c r="E131" s="224" t="s">
        <v>225</v>
      </c>
      <c r="F131" s="225" t="s">
        <v>226</v>
      </c>
      <c r="G131" s="226" t="s">
        <v>227</v>
      </c>
      <c r="H131" s="227">
        <v>55</v>
      </c>
      <c r="I131" s="228"/>
      <c r="J131" s="229">
        <f>ROUND(I131*H131,2)</f>
        <v>0</v>
      </c>
      <c r="K131" s="230"/>
      <c r="L131" s="231"/>
      <c r="M131" s="232" t="s">
        <v>19</v>
      </c>
      <c r="N131" s="233" t="s">
        <v>43</v>
      </c>
      <c r="O131" s="83"/>
      <c r="P131" s="214">
        <f>O131*H131</f>
        <v>0</v>
      </c>
      <c r="Q131" s="214">
        <v>0.001</v>
      </c>
      <c r="R131" s="214">
        <f>Q131*H131</f>
        <v>0.055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152</v>
      </c>
      <c r="AT131" s="216" t="s">
        <v>118</v>
      </c>
      <c r="AU131" s="216" t="s">
        <v>82</v>
      </c>
      <c r="AY131" s="16" t="s">
        <v>121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152</v>
      </c>
      <c r="BM131" s="216" t="s">
        <v>548</v>
      </c>
    </row>
    <row r="132" s="2" customFormat="1" ht="16.5" customHeight="1">
      <c r="A132" s="37"/>
      <c r="B132" s="38"/>
      <c r="C132" s="223" t="s">
        <v>260</v>
      </c>
      <c r="D132" s="223" t="s">
        <v>118</v>
      </c>
      <c r="E132" s="224" t="s">
        <v>230</v>
      </c>
      <c r="F132" s="225" t="s">
        <v>231</v>
      </c>
      <c r="G132" s="226" t="s">
        <v>127</v>
      </c>
      <c r="H132" s="227">
        <v>4</v>
      </c>
      <c r="I132" s="228"/>
      <c r="J132" s="229">
        <f>ROUND(I132*H132,2)</f>
        <v>0</v>
      </c>
      <c r="K132" s="230"/>
      <c r="L132" s="231"/>
      <c r="M132" s="232" t="s">
        <v>19</v>
      </c>
      <c r="N132" s="233" t="s">
        <v>43</v>
      </c>
      <c r="O132" s="83"/>
      <c r="P132" s="214">
        <f>O132*H132</f>
        <v>0</v>
      </c>
      <c r="Q132" s="214">
        <v>0.00016000000000000001</v>
      </c>
      <c r="R132" s="214">
        <f>Q132*H132</f>
        <v>0.00064000000000000005</v>
      </c>
      <c r="S132" s="214">
        <v>0</v>
      </c>
      <c r="T132" s="21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6" t="s">
        <v>152</v>
      </c>
      <c r="AT132" s="216" t="s">
        <v>118</v>
      </c>
      <c r="AU132" s="216" t="s">
        <v>82</v>
      </c>
      <c r="AY132" s="16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80</v>
      </c>
      <c r="BK132" s="217">
        <f>ROUND(I132*H132,2)</f>
        <v>0</v>
      </c>
      <c r="BL132" s="16" t="s">
        <v>152</v>
      </c>
      <c r="BM132" s="216" t="s">
        <v>549</v>
      </c>
    </row>
    <row r="133" s="2" customFormat="1" ht="24.15" customHeight="1">
      <c r="A133" s="37"/>
      <c r="B133" s="38"/>
      <c r="C133" s="223" t="s">
        <v>258</v>
      </c>
      <c r="D133" s="223" t="s">
        <v>118</v>
      </c>
      <c r="E133" s="224" t="s">
        <v>234</v>
      </c>
      <c r="F133" s="225" t="s">
        <v>235</v>
      </c>
      <c r="G133" s="226" t="s">
        <v>127</v>
      </c>
      <c r="H133" s="227">
        <v>10</v>
      </c>
      <c r="I133" s="228"/>
      <c r="J133" s="229">
        <f>ROUND(I133*H133,2)</f>
        <v>0</v>
      </c>
      <c r="K133" s="230"/>
      <c r="L133" s="231"/>
      <c r="M133" s="232" t="s">
        <v>19</v>
      </c>
      <c r="N133" s="233" t="s">
        <v>43</v>
      </c>
      <c r="O133" s="83"/>
      <c r="P133" s="214">
        <f>O133*H133</f>
        <v>0</v>
      </c>
      <c r="Q133" s="214">
        <v>0.00069999999999999999</v>
      </c>
      <c r="R133" s="214">
        <f>Q133*H133</f>
        <v>0.0070000000000000001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152</v>
      </c>
      <c r="AT133" s="216" t="s">
        <v>118</v>
      </c>
      <c r="AU133" s="216" t="s">
        <v>82</v>
      </c>
      <c r="AY133" s="16" t="s">
        <v>121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152</v>
      </c>
      <c r="BM133" s="216" t="s">
        <v>550</v>
      </c>
    </row>
    <row r="134" s="2" customFormat="1" ht="33" customHeight="1">
      <c r="A134" s="37"/>
      <c r="B134" s="38"/>
      <c r="C134" s="204" t="s">
        <v>269</v>
      </c>
      <c r="D134" s="204" t="s">
        <v>124</v>
      </c>
      <c r="E134" s="205" t="s">
        <v>238</v>
      </c>
      <c r="F134" s="206" t="s">
        <v>239</v>
      </c>
      <c r="G134" s="207" t="s">
        <v>195</v>
      </c>
      <c r="H134" s="208">
        <v>55</v>
      </c>
      <c r="I134" s="209"/>
      <c r="J134" s="210">
        <f>ROUND(I134*H134,2)</f>
        <v>0</v>
      </c>
      <c r="K134" s="211"/>
      <c r="L134" s="43"/>
      <c r="M134" s="212" t="s">
        <v>19</v>
      </c>
      <c r="N134" s="213" t="s">
        <v>43</v>
      </c>
      <c r="O134" s="8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128</v>
      </c>
      <c r="AT134" s="216" t="s">
        <v>124</v>
      </c>
      <c r="AU134" s="216" t="s">
        <v>82</v>
      </c>
      <c r="AY134" s="16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128</v>
      </c>
      <c r="BM134" s="216" t="s">
        <v>551</v>
      </c>
    </row>
    <row r="135" s="2" customFormat="1">
      <c r="A135" s="37"/>
      <c r="B135" s="38"/>
      <c r="C135" s="39"/>
      <c r="D135" s="218" t="s">
        <v>130</v>
      </c>
      <c r="E135" s="39"/>
      <c r="F135" s="219" t="s">
        <v>241</v>
      </c>
      <c r="G135" s="39"/>
      <c r="H135" s="39"/>
      <c r="I135" s="220"/>
      <c r="J135" s="39"/>
      <c r="K135" s="39"/>
      <c r="L135" s="43"/>
      <c r="M135" s="221"/>
      <c r="N135" s="22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82</v>
      </c>
    </row>
    <row r="136" s="2" customFormat="1" ht="37.8" customHeight="1">
      <c r="A136" s="37"/>
      <c r="B136" s="38"/>
      <c r="C136" s="223" t="s">
        <v>274</v>
      </c>
      <c r="D136" s="223" t="s">
        <v>118</v>
      </c>
      <c r="E136" s="224" t="s">
        <v>243</v>
      </c>
      <c r="F136" s="225" t="s">
        <v>244</v>
      </c>
      <c r="G136" s="226" t="s">
        <v>195</v>
      </c>
      <c r="H136" s="227">
        <v>55</v>
      </c>
      <c r="I136" s="228"/>
      <c r="J136" s="229">
        <f>ROUND(I136*H136,2)</f>
        <v>0</v>
      </c>
      <c r="K136" s="230"/>
      <c r="L136" s="231"/>
      <c r="M136" s="232" t="s">
        <v>19</v>
      </c>
      <c r="N136" s="233" t="s">
        <v>43</v>
      </c>
      <c r="O136" s="83"/>
      <c r="P136" s="214">
        <f>O136*H136</f>
        <v>0</v>
      </c>
      <c r="Q136" s="214">
        <v>0.00059000000000000003</v>
      </c>
      <c r="R136" s="214">
        <f>Q136*H136</f>
        <v>0.03245</v>
      </c>
      <c r="S136" s="214">
        <v>0</v>
      </c>
      <c r="T136" s="21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6" t="s">
        <v>152</v>
      </c>
      <c r="AT136" s="216" t="s">
        <v>118</v>
      </c>
      <c r="AU136" s="216" t="s">
        <v>82</v>
      </c>
      <c r="AY136" s="16" t="s">
        <v>121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80</v>
      </c>
      <c r="BK136" s="217">
        <f>ROUND(I136*H136,2)</f>
        <v>0</v>
      </c>
      <c r="BL136" s="16" t="s">
        <v>152</v>
      </c>
      <c r="BM136" s="216" t="s">
        <v>552</v>
      </c>
    </row>
    <row r="137" s="2" customFormat="1" ht="37.8" customHeight="1">
      <c r="A137" s="37"/>
      <c r="B137" s="38"/>
      <c r="C137" s="204" t="s">
        <v>278</v>
      </c>
      <c r="D137" s="204" t="s">
        <v>124</v>
      </c>
      <c r="E137" s="205" t="s">
        <v>251</v>
      </c>
      <c r="F137" s="206" t="s">
        <v>252</v>
      </c>
      <c r="G137" s="207" t="s">
        <v>195</v>
      </c>
      <c r="H137" s="208">
        <v>231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192</v>
      </c>
      <c r="AT137" s="216" t="s">
        <v>124</v>
      </c>
      <c r="AU137" s="216" t="s">
        <v>82</v>
      </c>
      <c r="AY137" s="16" t="s">
        <v>121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192</v>
      </c>
      <c r="BM137" s="216" t="s">
        <v>553</v>
      </c>
    </row>
    <row r="138" s="2" customFormat="1">
      <c r="A138" s="37"/>
      <c r="B138" s="38"/>
      <c r="C138" s="39"/>
      <c r="D138" s="218" t="s">
        <v>130</v>
      </c>
      <c r="E138" s="39"/>
      <c r="F138" s="219" t="s">
        <v>254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130</v>
      </c>
      <c r="AU138" s="16" t="s">
        <v>82</v>
      </c>
    </row>
    <row r="139" s="2" customFormat="1" ht="16.5" customHeight="1">
      <c r="A139" s="37"/>
      <c r="B139" s="38"/>
      <c r="C139" s="223" t="s">
        <v>283</v>
      </c>
      <c r="D139" s="223" t="s">
        <v>118</v>
      </c>
      <c r="E139" s="224" t="s">
        <v>256</v>
      </c>
      <c r="F139" s="225" t="s">
        <v>257</v>
      </c>
      <c r="G139" s="226" t="s">
        <v>195</v>
      </c>
      <c r="H139" s="227">
        <v>231</v>
      </c>
      <c r="I139" s="228"/>
      <c r="J139" s="229">
        <f>ROUND(I139*H139,2)</f>
        <v>0</v>
      </c>
      <c r="K139" s="230"/>
      <c r="L139" s="231"/>
      <c r="M139" s="232" t="s">
        <v>19</v>
      </c>
      <c r="N139" s="233" t="s">
        <v>43</v>
      </c>
      <c r="O139" s="83"/>
      <c r="P139" s="214">
        <f>O139*H139</f>
        <v>0</v>
      </c>
      <c r="Q139" s="214">
        <v>0.00018000000000000001</v>
      </c>
      <c r="R139" s="214">
        <f>Q139*H139</f>
        <v>0.041580000000000006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258</v>
      </c>
      <c r="AT139" s="216" t="s">
        <v>118</v>
      </c>
      <c r="AU139" s="216" t="s">
        <v>82</v>
      </c>
      <c r="AY139" s="16" t="s">
        <v>121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192</v>
      </c>
      <c r="BM139" s="216" t="s">
        <v>554</v>
      </c>
    </row>
    <row r="140" s="2" customFormat="1" ht="44.25" customHeight="1">
      <c r="A140" s="37"/>
      <c r="B140" s="38"/>
      <c r="C140" s="204" t="s">
        <v>287</v>
      </c>
      <c r="D140" s="204" t="s">
        <v>124</v>
      </c>
      <c r="E140" s="205" t="s">
        <v>261</v>
      </c>
      <c r="F140" s="206" t="s">
        <v>262</v>
      </c>
      <c r="G140" s="207" t="s">
        <v>127</v>
      </c>
      <c r="H140" s="208">
        <v>243</v>
      </c>
      <c r="I140" s="209"/>
      <c r="J140" s="210">
        <f>ROUND(I140*H140,2)</f>
        <v>0</v>
      </c>
      <c r="K140" s="211"/>
      <c r="L140" s="43"/>
      <c r="M140" s="212" t="s">
        <v>19</v>
      </c>
      <c r="N140" s="213" t="s">
        <v>43</v>
      </c>
      <c r="O140" s="83"/>
      <c r="P140" s="214">
        <f>O140*H140</f>
        <v>0</v>
      </c>
      <c r="Q140" s="214">
        <v>1.0000000000000001E-05</v>
      </c>
      <c r="R140" s="214">
        <f>Q140*H140</f>
        <v>0.0024300000000000003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128</v>
      </c>
      <c r="AT140" s="216" t="s">
        <v>124</v>
      </c>
      <c r="AU140" s="216" t="s">
        <v>82</v>
      </c>
      <c r="AY140" s="16" t="s">
        <v>121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0</v>
      </c>
      <c r="BL140" s="16" t="s">
        <v>128</v>
      </c>
      <c r="BM140" s="216" t="s">
        <v>555</v>
      </c>
    </row>
    <row r="141" s="2" customFormat="1">
      <c r="A141" s="37"/>
      <c r="B141" s="38"/>
      <c r="C141" s="39"/>
      <c r="D141" s="218" t="s">
        <v>130</v>
      </c>
      <c r="E141" s="39"/>
      <c r="F141" s="219" t="s">
        <v>264</v>
      </c>
      <c r="G141" s="39"/>
      <c r="H141" s="39"/>
      <c r="I141" s="220"/>
      <c r="J141" s="39"/>
      <c r="K141" s="39"/>
      <c r="L141" s="43"/>
      <c r="M141" s="221"/>
      <c r="N141" s="22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82</v>
      </c>
    </row>
    <row r="142" s="2" customFormat="1" ht="16.5" customHeight="1">
      <c r="A142" s="37"/>
      <c r="B142" s="38"/>
      <c r="C142" s="223" t="s">
        <v>292</v>
      </c>
      <c r="D142" s="223" t="s">
        <v>118</v>
      </c>
      <c r="E142" s="224" t="s">
        <v>265</v>
      </c>
      <c r="F142" s="225" t="s">
        <v>266</v>
      </c>
      <c r="G142" s="226" t="s">
        <v>267</v>
      </c>
      <c r="H142" s="227">
        <v>3</v>
      </c>
      <c r="I142" s="228"/>
      <c r="J142" s="229">
        <f>ROUND(I142*H142,2)</f>
        <v>0</v>
      </c>
      <c r="K142" s="230"/>
      <c r="L142" s="231"/>
      <c r="M142" s="232" t="s">
        <v>19</v>
      </c>
      <c r="N142" s="233" t="s">
        <v>43</v>
      </c>
      <c r="O142" s="83"/>
      <c r="P142" s="214">
        <f>O142*H142</f>
        <v>0</v>
      </c>
      <c r="Q142" s="214">
        <v>0.00081999999999999998</v>
      </c>
      <c r="R142" s="214">
        <f>Q142*H142</f>
        <v>0.0024599999999999999</v>
      </c>
      <c r="S142" s="214">
        <v>0</v>
      </c>
      <c r="T142" s="21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6" t="s">
        <v>152</v>
      </c>
      <c r="AT142" s="216" t="s">
        <v>118</v>
      </c>
      <c r="AU142" s="216" t="s">
        <v>82</v>
      </c>
      <c r="AY142" s="16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80</v>
      </c>
      <c r="BK142" s="217">
        <f>ROUND(I142*H142,2)</f>
        <v>0</v>
      </c>
      <c r="BL142" s="16" t="s">
        <v>152</v>
      </c>
      <c r="BM142" s="216" t="s">
        <v>556</v>
      </c>
    </row>
    <row r="143" s="2" customFormat="1" ht="21.75" customHeight="1">
      <c r="A143" s="37"/>
      <c r="B143" s="38"/>
      <c r="C143" s="204" t="s">
        <v>297</v>
      </c>
      <c r="D143" s="204" t="s">
        <v>124</v>
      </c>
      <c r="E143" s="205" t="s">
        <v>270</v>
      </c>
      <c r="F143" s="206" t="s">
        <v>271</v>
      </c>
      <c r="G143" s="207" t="s">
        <v>127</v>
      </c>
      <c r="H143" s="208">
        <v>231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192</v>
      </c>
      <c r="AT143" s="216" t="s">
        <v>124</v>
      </c>
      <c r="AU143" s="216" t="s">
        <v>82</v>
      </c>
      <c r="AY143" s="16" t="s">
        <v>121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192</v>
      </c>
      <c r="BM143" s="216" t="s">
        <v>557</v>
      </c>
    </row>
    <row r="144" s="2" customFormat="1">
      <c r="A144" s="37"/>
      <c r="B144" s="38"/>
      <c r="C144" s="39"/>
      <c r="D144" s="218" t="s">
        <v>130</v>
      </c>
      <c r="E144" s="39"/>
      <c r="F144" s="219" t="s">
        <v>273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82</v>
      </c>
    </row>
    <row r="145" s="2" customFormat="1" ht="21.75" customHeight="1">
      <c r="A145" s="37"/>
      <c r="B145" s="38"/>
      <c r="C145" s="223" t="s">
        <v>302</v>
      </c>
      <c r="D145" s="223" t="s">
        <v>118</v>
      </c>
      <c r="E145" s="224" t="s">
        <v>275</v>
      </c>
      <c r="F145" s="225" t="s">
        <v>276</v>
      </c>
      <c r="G145" s="226" t="s">
        <v>127</v>
      </c>
      <c r="H145" s="227">
        <v>231</v>
      </c>
      <c r="I145" s="228"/>
      <c r="J145" s="229">
        <f>ROUND(I145*H145,2)</f>
        <v>0</v>
      </c>
      <c r="K145" s="230"/>
      <c r="L145" s="231"/>
      <c r="M145" s="232" t="s">
        <v>19</v>
      </c>
      <c r="N145" s="233" t="s">
        <v>43</v>
      </c>
      <c r="O145" s="83"/>
      <c r="P145" s="214">
        <f>O145*H145</f>
        <v>0</v>
      </c>
      <c r="Q145" s="214">
        <v>1.0000000000000001E-05</v>
      </c>
      <c r="R145" s="214">
        <f>Q145*H145</f>
        <v>0.00231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258</v>
      </c>
      <c r="AT145" s="216" t="s">
        <v>118</v>
      </c>
      <c r="AU145" s="216" t="s">
        <v>82</v>
      </c>
      <c r="AY145" s="16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80</v>
      </c>
      <c r="BK145" s="217">
        <f>ROUND(I145*H145,2)</f>
        <v>0</v>
      </c>
      <c r="BL145" s="16" t="s">
        <v>192</v>
      </c>
      <c r="BM145" s="216" t="s">
        <v>558</v>
      </c>
    </row>
    <row r="146" s="2" customFormat="1" ht="55.5" customHeight="1">
      <c r="A146" s="37"/>
      <c r="B146" s="38"/>
      <c r="C146" s="204" t="s">
        <v>307</v>
      </c>
      <c r="D146" s="204" t="s">
        <v>124</v>
      </c>
      <c r="E146" s="205" t="s">
        <v>279</v>
      </c>
      <c r="F146" s="206" t="s">
        <v>280</v>
      </c>
      <c r="G146" s="207" t="s">
        <v>127</v>
      </c>
      <c r="H146" s="208">
        <v>6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43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140</v>
      </c>
      <c r="AT146" s="216" t="s">
        <v>124</v>
      </c>
      <c r="AU146" s="216" t="s">
        <v>82</v>
      </c>
      <c r="AY146" s="16" t="s">
        <v>121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0</v>
      </c>
      <c r="BL146" s="16" t="s">
        <v>140</v>
      </c>
      <c r="BM146" s="216" t="s">
        <v>559</v>
      </c>
    </row>
    <row r="147" s="2" customFormat="1">
      <c r="A147" s="37"/>
      <c r="B147" s="38"/>
      <c r="C147" s="39"/>
      <c r="D147" s="218" t="s">
        <v>130</v>
      </c>
      <c r="E147" s="39"/>
      <c r="F147" s="219" t="s">
        <v>282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82</v>
      </c>
    </row>
    <row r="148" s="2" customFormat="1" ht="24.15" customHeight="1">
      <c r="A148" s="37"/>
      <c r="B148" s="38"/>
      <c r="C148" s="223" t="s">
        <v>312</v>
      </c>
      <c r="D148" s="223" t="s">
        <v>118</v>
      </c>
      <c r="E148" s="224" t="s">
        <v>284</v>
      </c>
      <c r="F148" s="225" t="s">
        <v>285</v>
      </c>
      <c r="G148" s="226" t="s">
        <v>127</v>
      </c>
      <c r="H148" s="227">
        <v>6</v>
      </c>
      <c r="I148" s="228"/>
      <c r="J148" s="229">
        <f>ROUND(I148*H148,2)</f>
        <v>0</v>
      </c>
      <c r="K148" s="230"/>
      <c r="L148" s="231"/>
      <c r="M148" s="232" t="s">
        <v>19</v>
      </c>
      <c r="N148" s="233" t="s">
        <v>43</v>
      </c>
      <c r="O148" s="83"/>
      <c r="P148" s="214">
        <f>O148*H148</f>
        <v>0</v>
      </c>
      <c r="Q148" s="214">
        <v>0.00024000000000000001</v>
      </c>
      <c r="R148" s="214">
        <f>Q148*H148</f>
        <v>0.0014400000000000001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158</v>
      </c>
      <c r="AT148" s="216" t="s">
        <v>118</v>
      </c>
      <c r="AU148" s="216" t="s">
        <v>82</v>
      </c>
      <c r="AY148" s="16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80</v>
      </c>
      <c r="BK148" s="217">
        <f>ROUND(I148*H148,2)</f>
        <v>0</v>
      </c>
      <c r="BL148" s="16" t="s">
        <v>140</v>
      </c>
      <c r="BM148" s="216" t="s">
        <v>560</v>
      </c>
    </row>
    <row r="149" s="2" customFormat="1" ht="33" customHeight="1">
      <c r="A149" s="37"/>
      <c r="B149" s="38"/>
      <c r="C149" s="204" t="s">
        <v>317</v>
      </c>
      <c r="D149" s="204" t="s">
        <v>124</v>
      </c>
      <c r="E149" s="205" t="s">
        <v>288</v>
      </c>
      <c r="F149" s="206" t="s">
        <v>289</v>
      </c>
      <c r="G149" s="207" t="s">
        <v>127</v>
      </c>
      <c r="H149" s="208">
        <v>96</v>
      </c>
      <c r="I149" s="209"/>
      <c r="J149" s="210">
        <f>ROUND(I149*H149,2)</f>
        <v>0</v>
      </c>
      <c r="K149" s="211"/>
      <c r="L149" s="43"/>
      <c r="M149" s="212" t="s">
        <v>19</v>
      </c>
      <c r="N149" s="213" t="s">
        <v>43</v>
      </c>
      <c r="O149" s="83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6" t="s">
        <v>128</v>
      </c>
      <c r="AT149" s="216" t="s">
        <v>124</v>
      </c>
      <c r="AU149" s="216" t="s">
        <v>82</v>
      </c>
      <c r="AY149" s="16" t="s">
        <v>121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80</v>
      </c>
      <c r="BK149" s="217">
        <f>ROUND(I149*H149,2)</f>
        <v>0</v>
      </c>
      <c r="BL149" s="16" t="s">
        <v>128</v>
      </c>
      <c r="BM149" s="216" t="s">
        <v>561</v>
      </c>
    </row>
    <row r="150" s="2" customFormat="1">
      <c r="A150" s="37"/>
      <c r="B150" s="38"/>
      <c r="C150" s="39"/>
      <c r="D150" s="218" t="s">
        <v>130</v>
      </c>
      <c r="E150" s="39"/>
      <c r="F150" s="219" t="s">
        <v>291</v>
      </c>
      <c r="G150" s="39"/>
      <c r="H150" s="39"/>
      <c r="I150" s="220"/>
      <c r="J150" s="39"/>
      <c r="K150" s="39"/>
      <c r="L150" s="43"/>
      <c r="M150" s="221"/>
      <c r="N150" s="222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130</v>
      </c>
      <c r="AU150" s="16" t="s">
        <v>82</v>
      </c>
    </row>
    <row r="151" s="2" customFormat="1" ht="33" customHeight="1">
      <c r="A151" s="37"/>
      <c r="B151" s="38"/>
      <c r="C151" s="204" t="s">
        <v>322</v>
      </c>
      <c r="D151" s="204" t="s">
        <v>124</v>
      </c>
      <c r="E151" s="205" t="s">
        <v>293</v>
      </c>
      <c r="F151" s="206" t="s">
        <v>294</v>
      </c>
      <c r="G151" s="207" t="s">
        <v>127</v>
      </c>
      <c r="H151" s="208">
        <v>23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43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128</v>
      </c>
      <c r="AT151" s="216" t="s">
        <v>124</v>
      </c>
      <c r="AU151" s="216" t="s">
        <v>82</v>
      </c>
      <c r="AY151" s="16" t="s">
        <v>121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80</v>
      </c>
      <c r="BK151" s="217">
        <f>ROUND(I151*H151,2)</f>
        <v>0</v>
      </c>
      <c r="BL151" s="16" t="s">
        <v>128</v>
      </c>
      <c r="BM151" s="216" t="s">
        <v>562</v>
      </c>
    </row>
    <row r="152" s="2" customFormat="1">
      <c r="A152" s="37"/>
      <c r="B152" s="38"/>
      <c r="C152" s="39"/>
      <c r="D152" s="218" t="s">
        <v>130</v>
      </c>
      <c r="E152" s="39"/>
      <c r="F152" s="219" t="s">
        <v>296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82</v>
      </c>
    </row>
    <row r="153" s="2" customFormat="1" ht="33" customHeight="1">
      <c r="A153" s="37"/>
      <c r="B153" s="38"/>
      <c r="C153" s="204" t="s">
        <v>327</v>
      </c>
      <c r="D153" s="204" t="s">
        <v>124</v>
      </c>
      <c r="E153" s="205" t="s">
        <v>298</v>
      </c>
      <c r="F153" s="206" t="s">
        <v>299</v>
      </c>
      <c r="G153" s="207" t="s">
        <v>127</v>
      </c>
      <c r="H153" s="208">
        <v>6</v>
      </c>
      <c r="I153" s="209"/>
      <c r="J153" s="210">
        <f>ROUND(I153*H153,2)</f>
        <v>0</v>
      </c>
      <c r="K153" s="211"/>
      <c r="L153" s="43"/>
      <c r="M153" s="212" t="s">
        <v>19</v>
      </c>
      <c r="N153" s="213" t="s">
        <v>43</v>
      </c>
      <c r="O153" s="83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6" t="s">
        <v>128</v>
      </c>
      <c r="AT153" s="216" t="s">
        <v>124</v>
      </c>
      <c r="AU153" s="216" t="s">
        <v>82</v>
      </c>
      <c r="AY153" s="16" t="s">
        <v>121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6" t="s">
        <v>80</v>
      </c>
      <c r="BK153" s="217">
        <f>ROUND(I153*H153,2)</f>
        <v>0</v>
      </c>
      <c r="BL153" s="16" t="s">
        <v>128</v>
      </c>
      <c r="BM153" s="216" t="s">
        <v>563</v>
      </c>
    </row>
    <row r="154" s="2" customFormat="1">
      <c r="A154" s="37"/>
      <c r="B154" s="38"/>
      <c r="C154" s="39"/>
      <c r="D154" s="218" t="s">
        <v>130</v>
      </c>
      <c r="E154" s="39"/>
      <c r="F154" s="219" t="s">
        <v>301</v>
      </c>
      <c r="G154" s="39"/>
      <c r="H154" s="39"/>
      <c r="I154" s="220"/>
      <c r="J154" s="39"/>
      <c r="K154" s="39"/>
      <c r="L154" s="43"/>
      <c r="M154" s="221"/>
      <c r="N154" s="222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130</v>
      </c>
      <c r="AU154" s="16" t="s">
        <v>82</v>
      </c>
    </row>
    <row r="155" s="2" customFormat="1" ht="24.15" customHeight="1">
      <c r="A155" s="37"/>
      <c r="B155" s="38"/>
      <c r="C155" s="204" t="s">
        <v>332</v>
      </c>
      <c r="D155" s="204" t="s">
        <v>124</v>
      </c>
      <c r="E155" s="205" t="s">
        <v>303</v>
      </c>
      <c r="F155" s="206" t="s">
        <v>304</v>
      </c>
      <c r="G155" s="207" t="s">
        <v>127</v>
      </c>
      <c r="H155" s="208">
        <v>4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128</v>
      </c>
      <c r="AT155" s="216" t="s">
        <v>124</v>
      </c>
      <c r="AU155" s="216" t="s">
        <v>82</v>
      </c>
      <c r="AY155" s="16" t="s">
        <v>121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128</v>
      </c>
      <c r="BM155" s="216" t="s">
        <v>564</v>
      </c>
    </row>
    <row r="156" s="2" customFormat="1">
      <c r="A156" s="37"/>
      <c r="B156" s="38"/>
      <c r="C156" s="39"/>
      <c r="D156" s="218" t="s">
        <v>130</v>
      </c>
      <c r="E156" s="39"/>
      <c r="F156" s="219" t="s">
        <v>306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82</v>
      </c>
    </row>
    <row r="157" s="2" customFormat="1" ht="24.15" customHeight="1">
      <c r="A157" s="37"/>
      <c r="B157" s="38"/>
      <c r="C157" s="204" t="s">
        <v>337</v>
      </c>
      <c r="D157" s="204" t="s">
        <v>124</v>
      </c>
      <c r="E157" s="205" t="s">
        <v>308</v>
      </c>
      <c r="F157" s="206" t="s">
        <v>309</v>
      </c>
      <c r="G157" s="207" t="s">
        <v>127</v>
      </c>
      <c r="H157" s="208">
        <v>2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128</v>
      </c>
      <c r="AT157" s="216" t="s">
        <v>124</v>
      </c>
      <c r="AU157" s="216" t="s">
        <v>82</v>
      </c>
      <c r="AY157" s="16" t="s">
        <v>121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128</v>
      </c>
      <c r="BM157" s="216" t="s">
        <v>565</v>
      </c>
    </row>
    <row r="158" s="2" customFormat="1">
      <c r="A158" s="37"/>
      <c r="B158" s="38"/>
      <c r="C158" s="39"/>
      <c r="D158" s="218" t="s">
        <v>130</v>
      </c>
      <c r="E158" s="39"/>
      <c r="F158" s="219" t="s">
        <v>311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82</v>
      </c>
    </row>
    <row r="159" s="2" customFormat="1" ht="24.15" customHeight="1">
      <c r="A159" s="37"/>
      <c r="B159" s="38"/>
      <c r="C159" s="204" t="s">
        <v>344</v>
      </c>
      <c r="D159" s="204" t="s">
        <v>124</v>
      </c>
      <c r="E159" s="205" t="s">
        <v>566</v>
      </c>
      <c r="F159" s="206" t="s">
        <v>567</v>
      </c>
      <c r="G159" s="207" t="s">
        <v>127</v>
      </c>
      <c r="H159" s="208">
        <v>2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43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128</v>
      </c>
      <c r="AT159" s="216" t="s">
        <v>124</v>
      </c>
      <c r="AU159" s="216" t="s">
        <v>82</v>
      </c>
      <c r="AY159" s="16" t="s">
        <v>121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80</v>
      </c>
      <c r="BK159" s="217">
        <f>ROUND(I159*H159,2)</f>
        <v>0</v>
      </c>
      <c r="BL159" s="16" t="s">
        <v>128</v>
      </c>
      <c r="BM159" s="216" t="s">
        <v>568</v>
      </c>
    </row>
    <row r="160" s="2" customFormat="1">
      <c r="A160" s="37"/>
      <c r="B160" s="38"/>
      <c r="C160" s="39"/>
      <c r="D160" s="218" t="s">
        <v>130</v>
      </c>
      <c r="E160" s="39"/>
      <c r="F160" s="219" t="s">
        <v>569</v>
      </c>
      <c r="G160" s="39"/>
      <c r="H160" s="39"/>
      <c r="I160" s="220"/>
      <c r="J160" s="39"/>
      <c r="K160" s="39"/>
      <c r="L160" s="43"/>
      <c r="M160" s="221"/>
      <c r="N160" s="222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130</v>
      </c>
      <c r="AU160" s="16" t="s">
        <v>82</v>
      </c>
    </row>
    <row r="161" s="2" customFormat="1" ht="16.5" customHeight="1">
      <c r="A161" s="37"/>
      <c r="B161" s="38"/>
      <c r="C161" s="204" t="s">
        <v>350</v>
      </c>
      <c r="D161" s="204" t="s">
        <v>124</v>
      </c>
      <c r="E161" s="205" t="s">
        <v>313</v>
      </c>
      <c r="F161" s="206" t="s">
        <v>314</v>
      </c>
      <c r="G161" s="207" t="s">
        <v>127</v>
      </c>
      <c r="H161" s="208">
        <v>4</v>
      </c>
      <c r="I161" s="209"/>
      <c r="J161" s="210">
        <f>ROUND(I161*H161,2)</f>
        <v>0</v>
      </c>
      <c r="K161" s="211"/>
      <c r="L161" s="43"/>
      <c r="M161" s="212" t="s">
        <v>19</v>
      </c>
      <c r="N161" s="213" t="s">
        <v>43</v>
      </c>
      <c r="O161" s="83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6" t="s">
        <v>128</v>
      </c>
      <c r="AT161" s="216" t="s">
        <v>124</v>
      </c>
      <c r="AU161" s="216" t="s">
        <v>82</v>
      </c>
      <c r="AY161" s="16" t="s">
        <v>121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80</v>
      </c>
      <c r="BK161" s="217">
        <f>ROUND(I161*H161,2)</f>
        <v>0</v>
      </c>
      <c r="BL161" s="16" t="s">
        <v>128</v>
      </c>
      <c r="BM161" s="216" t="s">
        <v>570</v>
      </c>
    </row>
    <row r="162" s="2" customFormat="1">
      <c r="A162" s="37"/>
      <c r="B162" s="38"/>
      <c r="C162" s="39"/>
      <c r="D162" s="218" t="s">
        <v>130</v>
      </c>
      <c r="E162" s="39"/>
      <c r="F162" s="219" t="s">
        <v>316</v>
      </c>
      <c r="G162" s="39"/>
      <c r="H162" s="39"/>
      <c r="I162" s="220"/>
      <c r="J162" s="39"/>
      <c r="K162" s="39"/>
      <c r="L162" s="43"/>
      <c r="M162" s="221"/>
      <c r="N162" s="222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130</v>
      </c>
      <c r="AU162" s="16" t="s">
        <v>82</v>
      </c>
    </row>
    <row r="163" s="2" customFormat="1" ht="21.75" customHeight="1">
      <c r="A163" s="37"/>
      <c r="B163" s="38"/>
      <c r="C163" s="204" t="s">
        <v>355</v>
      </c>
      <c r="D163" s="204" t="s">
        <v>124</v>
      </c>
      <c r="E163" s="205" t="s">
        <v>318</v>
      </c>
      <c r="F163" s="206" t="s">
        <v>319</v>
      </c>
      <c r="G163" s="207" t="s">
        <v>127</v>
      </c>
      <c r="H163" s="208">
        <v>4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128</v>
      </c>
      <c r="AT163" s="216" t="s">
        <v>124</v>
      </c>
      <c r="AU163" s="216" t="s">
        <v>82</v>
      </c>
      <c r="AY163" s="16" t="s">
        <v>121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128</v>
      </c>
      <c r="BM163" s="216" t="s">
        <v>571</v>
      </c>
    </row>
    <row r="164" s="2" customFormat="1">
      <c r="A164" s="37"/>
      <c r="B164" s="38"/>
      <c r="C164" s="39"/>
      <c r="D164" s="218" t="s">
        <v>130</v>
      </c>
      <c r="E164" s="39"/>
      <c r="F164" s="219" t="s">
        <v>321</v>
      </c>
      <c r="G164" s="39"/>
      <c r="H164" s="39"/>
      <c r="I164" s="220"/>
      <c r="J164" s="39"/>
      <c r="K164" s="39"/>
      <c r="L164" s="43"/>
      <c r="M164" s="221"/>
      <c r="N164" s="222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82</v>
      </c>
    </row>
    <row r="165" s="2" customFormat="1" ht="24.15" customHeight="1">
      <c r="A165" s="37"/>
      <c r="B165" s="38"/>
      <c r="C165" s="204" t="s">
        <v>360</v>
      </c>
      <c r="D165" s="204" t="s">
        <v>124</v>
      </c>
      <c r="E165" s="205" t="s">
        <v>323</v>
      </c>
      <c r="F165" s="206" t="s">
        <v>324</v>
      </c>
      <c r="G165" s="207" t="s">
        <v>127</v>
      </c>
      <c r="H165" s="208">
        <v>36</v>
      </c>
      <c r="I165" s="209"/>
      <c r="J165" s="210">
        <f>ROUND(I165*H165,2)</f>
        <v>0</v>
      </c>
      <c r="K165" s="211"/>
      <c r="L165" s="43"/>
      <c r="M165" s="212" t="s">
        <v>19</v>
      </c>
      <c r="N165" s="21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128</v>
      </c>
      <c r="AT165" s="216" t="s">
        <v>124</v>
      </c>
      <c r="AU165" s="216" t="s">
        <v>82</v>
      </c>
      <c r="AY165" s="16" t="s">
        <v>121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128</v>
      </c>
      <c r="BM165" s="216" t="s">
        <v>572</v>
      </c>
    </row>
    <row r="166" s="2" customFormat="1">
      <c r="A166" s="37"/>
      <c r="B166" s="38"/>
      <c r="C166" s="39"/>
      <c r="D166" s="218" t="s">
        <v>130</v>
      </c>
      <c r="E166" s="39"/>
      <c r="F166" s="219" t="s">
        <v>326</v>
      </c>
      <c r="G166" s="39"/>
      <c r="H166" s="39"/>
      <c r="I166" s="220"/>
      <c r="J166" s="39"/>
      <c r="K166" s="39"/>
      <c r="L166" s="43"/>
      <c r="M166" s="221"/>
      <c r="N166" s="222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82</v>
      </c>
    </row>
    <row r="167" s="2" customFormat="1" ht="24.15" customHeight="1">
      <c r="A167" s="37"/>
      <c r="B167" s="38"/>
      <c r="C167" s="204" t="s">
        <v>365</v>
      </c>
      <c r="D167" s="204" t="s">
        <v>124</v>
      </c>
      <c r="E167" s="205" t="s">
        <v>328</v>
      </c>
      <c r="F167" s="206" t="s">
        <v>329</v>
      </c>
      <c r="G167" s="207" t="s">
        <v>127</v>
      </c>
      <c r="H167" s="208">
        <v>20</v>
      </c>
      <c r="I167" s="209"/>
      <c r="J167" s="210">
        <f>ROUND(I167*H167,2)</f>
        <v>0</v>
      </c>
      <c r="K167" s="211"/>
      <c r="L167" s="43"/>
      <c r="M167" s="212" t="s">
        <v>19</v>
      </c>
      <c r="N167" s="213" t="s">
        <v>43</v>
      </c>
      <c r="O167" s="83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6" t="s">
        <v>128</v>
      </c>
      <c r="AT167" s="216" t="s">
        <v>124</v>
      </c>
      <c r="AU167" s="216" t="s">
        <v>82</v>
      </c>
      <c r="AY167" s="16" t="s">
        <v>121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80</v>
      </c>
      <c r="BK167" s="217">
        <f>ROUND(I167*H167,2)</f>
        <v>0</v>
      </c>
      <c r="BL167" s="16" t="s">
        <v>128</v>
      </c>
      <c r="BM167" s="216" t="s">
        <v>573</v>
      </c>
    </row>
    <row r="168" s="2" customFormat="1">
      <c r="A168" s="37"/>
      <c r="B168" s="38"/>
      <c r="C168" s="39"/>
      <c r="D168" s="218" t="s">
        <v>130</v>
      </c>
      <c r="E168" s="39"/>
      <c r="F168" s="219" t="s">
        <v>331</v>
      </c>
      <c r="G168" s="39"/>
      <c r="H168" s="39"/>
      <c r="I168" s="220"/>
      <c r="J168" s="39"/>
      <c r="K168" s="39"/>
      <c r="L168" s="43"/>
      <c r="M168" s="221"/>
      <c r="N168" s="222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82</v>
      </c>
    </row>
    <row r="169" s="2" customFormat="1" ht="44.25" customHeight="1">
      <c r="A169" s="37"/>
      <c r="B169" s="38"/>
      <c r="C169" s="204" t="s">
        <v>370</v>
      </c>
      <c r="D169" s="204" t="s">
        <v>124</v>
      </c>
      <c r="E169" s="205" t="s">
        <v>333</v>
      </c>
      <c r="F169" s="206" t="s">
        <v>334</v>
      </c>
      <c r="G169" s="207" t="s">
        <v>195</v>
      </c>
      <c r="H169" s="208">
        <v>66</v>
      </c>
      <c r="I169" s="209"/>
      <c r="J169" s="210">
        <f>ROUND(I169*H169,2)</f>
        <v>0</v>
      </c>
      <c r="K169" s="211"/>
      <c r="L169" s="43"/>
      <c r="M169" s="212" t="s">
        <v>19</v>
      </c>
      <c r="N169" s="21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128</v>
      </c>
      <c r="AT169" s="216" t="s">
        <v>124</v>
      </c>
      <c r="AU169" s="216" t="s">
        <v>82</v>
      </c>
      <c r="AY169" s="16" t="s">
        <v>121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128</v>
      </c>
      <c r="BM169" s="216" t="s">
        <v>574</v>
      </c>
    </row>
    <row r="170" s="2" customFormat="1">
      <c r="A170" s="37"/>
      <c r="B170" s="38"/>
      <c r="C170" s="39"/>
      <c r="D170" s="218" t="s">
        <v>130</v>
      </c>
      <c r="E170" s="39"/>
      <c r="F170" s="219" t="s">
        <v>336</v>
      </c>
      <c r="G170" s="39"/>
      <c r="H170" s="39"/>
      <c r="I170" s="220"/>
      <c r="J170" s="39"/>
      <c r="K170" s="39"/>
      <c r="L170" s="43"/>
      <c r="M170" s="221"/>
      <c r="N170" s="222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82</v>
      </c>
    </row>
    <row r="171" s="2" customFormat="1" ht="16.5" customHeight="1">
      <c r="A171" s="37"/>
      <c r="B171" s="38"/>
      <c r="C171" s="223" t="s">
        <v>375</v>
      </c>
      <c r="D171" s="223" t="s">
        <v>118</v>
      </c>
      <c r="E171" s="224" t="s">
        <v>338</v>
      </c>
      <c r="F171" s="225" t="s">
        <v>339</v>
      </c>
      <c r="G171" s="226" t="s">
        <v>340</v>
      </c>
      <c r="H171" s="227">
        <v>1</v>
      </c>
      <c r="I171" s="228"/>
      <c r="J171" s="229">
        <f>ROUND(I171*H171,2)</f>
        <v>0</v>
      </c>
      <c r="K171" s="230"/>
      <c r="L171" s="231"/>
      <c r="M171" s="232" t="s">
        <v>19</v>
      </c>
      <c r="N171" s="233" t="s">
        <v>43</v>
      </c>
      <c r="O171" s="83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6" t="s">
        <v>135</v>
      </c>
      <c r="AT171" s="216" t="s">
        <v>118</v>
      </c>
      <c r="AU171" s="216" t="s">
        <v>82</v>
      </c>
      <c r="AY171" s="16" t="s">
        <v>121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80</v>
      </c>
      <c r="BK171" s="217">
        <f>ROUND(I171*H171,2)</f>
        <v>0</v>
      </c>
      <c r="BL171" s="16" t="s">
        <v>128</v>
      </c>
      <c r="BM171" s="216" t="s">
        <v>575</v>
      </c>
    </row>
    <row r="172" s="2" customFormat="1" ht="21.75" customHeight="1">
      <c r="A172" s="37"/>
      <c r="B172" s="38"/>
      <c r="C172" s="223" t="s">
        <v>380</v>
      </c>
      <c r="D172" s="223" t="s">
        <v>118</v>
      </c>
      <c r="E172" s="224" t="s">
        <v>576</v>
      </c>
      <c r="F172" s="225" t="s">
        <v>577</v>
      </c>
      <c r="G172" s="226" t="s">
        <v>134</v>
      </c>
      <c r="H172" s="227">
        <v>1</v>
      </c>
      <c r="I172" s="228"/>
      <c r="J172" s="229">
        <f>ROUND(I172*H172,2)</f>
        <v>0</v>
      </c>
      <c r="K172" s="230"/>
      <c r="L172" s="231"/>
      <c r="M172" s="232" t="s">
        <v>19</v>
      </c>
      <c r="N172" s="233" t="s">
        <v>43</v>
      </c>
      <c r="O172" s="8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6" t="s">
        <v>135</v>
      </c>
      <c r="AT172" s="216" t="s">
        <v>118</v>
      </c>
      <c r="AU172" s="216" t="s">
        <v>82</v>
      </c>
      <c r="AY172" s="16" t="s">
        <v>121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80</v>
      </c>
      <c r="BK172" s="217">
        <f>ROUND(I172*H172,2)</f>
        <v>0</v>
      </c>
      <c r="BL172" s="16" t="s">
        <v>128</v>
      </c>
      <c r="BM172" s="216" t="s">
        <v>578</v>
      </c>
    </row>
    <row r="173" s="2" customFormat="1" ht="16.5" customHeight="1">
      <c r="A173" s="37"/>
      <c r="B173" s="38"/>
      <c r="C173" s="204" t="s">
        <v>385</v>
      </c>
      <c r="D173" s="204" t="s">
        <v>124</v>
      </c>
      <c r="E173" s="205" t="s">
        <v>579</v>
      </c>
      <c r="F173" s="206" t="s">
        <v>580</v>
      </c>
      <c r="G173" s="207" t="s">
        <v>19</v>
      </c>
      <c r="H173" s="208">
        <v>1</v>
      </c>
      <c r="I173" s="209"/>
      <c r="J173" s="210">
        <f>ROUND(I173*H173,2)</f>
        <v>0</v>
      </c>
      <c r="K173" s="211"/>
      <c r="L173" s="43"/>
      <c r="M173" s="212" t="s">
        <v>19</v>
      </c>
      <c r="N173" s="213" t="s">
        <v>43</v>
      </c>
      <c r="O173" s="83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6" t="s">
        <v>128</v>
      </c>
      <c r="AT173" s="216" t="s">
        <v>124</v>
      </c>
      <c r="AU173" s="216" t="s">
        <v>82</v>
      </c>
      <c r="AY173" s="16" t="s">
        <v>121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80</v>
      </c>
      <c r="BK173" s="217">
        <f>ROUND(I173*H173,2)</f>
        <v>0</v>
      </c>
      <c r="BL173" s="16" t="s">
        <v>128</v>
      </c>
      <c r="BM173" s="216" t="s">
        <v>581</v>
      </c>
    </row>
    <row r="174" s="12" customFormat="1" ht="22.8" customHeight="1">
      <c r="A174" s="12"/>
      <c r="B174" s="188"/>
      <c r="C174" s="189"/>
      <c r="D174" s="190" t="s">
        <v>71</v>
      </c>
      <c r="E174" s="202" t="s">
        <v>342</v>
      </c>
      <c r="F174" s="202" t="s">
        <v>343</v>
      </c>
      <c r="G174" s="189"/>
      <c r="H174" s="189"/>
      <c r="I174" s="192"/>
      <c r="J174" s="203">
        <f>BK174</f>
        <v>0</v>
      </c>
      <c r="K174" s="189"/>
      <c r="L174" s="194"/>
      <c r="M174" s="195"/>
      <c r="N174" s="196"/>
      <c r="O174" s="196"/>
      <c r="P174" s="197">
        <f>SUM(P175:P234)</f>
        <v>0</v>
      </c>
      <c r="Q174" s="196"/>
      <c r="R174" s="197">
        <f>SUM(R175:R234)</f>
        <v>0.0128472</v>
      </c>
      <c r="S174" s="196"/>
      <c r="T174" s="198">
        <f>SUM(T175:T234)</f>
        <v>8.0299999999999994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9" t="s">
        <v>120</v>
      </c>
      <c r="AT174" s="200" t="s">
        <v>71</v>
      </c>
      <c r="AU174" s="200" t="s">
        <v>80</v>
      </c>
      <c r="AY174" s="199" t="s">
        <v>121</v>
      </c>
      <c r="BK174" s="201">
        <f>SUM(BK175:BK234)</f>
        <v>0</v>
      </c>
    </row>
    <row r="175" s="2" customFormat="1" ht="24.15" customHeight="1">
      <c r="A175" s="37"/>
      <c r="B175" s="38"/>
      <c r="C175" s="204" t="s">
        <v>391</v>
      </c>
      <c r="D175" s="204" t="s">
        <v>124</v>
      </c>
      <c r="E175" s="205" t="s">
        <v>582</v>
      </c>
      <c r="F175" s="206" t="s">
        <v>583</v>
      </c>
      <c r="G175" s="207" t="s">
        <v>584</v>
      </c>
      <c r="H175" s="208">
        <v>0.049000000000000002</v>
      </c>
      <c r="I175" s="209"/>
      <c r="J175" s="210">
        <f>ROUND(I175*H175,2)</f>
        <v>0</v>
      </c>
      <c r="K175" s="211"/>
      <c r="L175" s="43"/>
      <c r="M175" s="212" t="s">
        <v>19</v>
      </c>
      <c r="N175" s="213" t="s">
        <v>43</v>
      </c>
      <c r="O175" s="83"/>
      <c r="P175" s="214">
        <f>O175*H175</f>
        <v>0</v>
      </c>
      <c r="Q175" s="214">
        <v>0.0088000000000000005</v>
      </c>
      <c r="R175" s="214">
        <f>Q175*H175</f>
        <v>0.00043120000000000002</v>
      </c>
      <c r="S175" s="214">
        <v>0</v>
      </c>
      <c r="T175" s="21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6" t="s">
        <v>128</v>
      </c>
      <c r="AT175" s="216" t="s">
        <v>124</v>
      </c>
      <c r="AU175" s="216" t="s">
        <v>82</v>
      </c>
      <c r="AY175" s="16" t="s">
        <v>121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6" t="s">
        <v>80</v>
      </c>
      <c r="BK175" s="217">
        <f>ROUND(I175*H175,2)</f>
        <v>0</v>
      </c>
      <c r="BL175" s="16" t="s">
        <v>128</v>
      </c>
      <c r="BM175" s="216" t="s">
        <v>585</v>
      </c>
    </row>
    <row r="176" s="2" customFormat="1">
      <c r="A176" s="37"/>
      <c r="B176" s="38"/>
      <c r="C176" s="39"/>
      <c r="D176" s="218" t="s">
        <v>130</v>
      </c>
      <c r="E176" s="39"/>
      <c r="F176" s="219" t="s">
        <v>586</v>
      </c>
      <c r="G176" s="39"/>
      <c r="H176" s="39"/>
      <c r="I176" s="220"/>
      <c r="J176" s="39"/>
      <c r="K176" s="39"/>
      <c r="L176" s="43"/>
      <c r="M176" s="221"/>
      <c r="N176" s="222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82</v>
      </c>
    </row>
    <row r="177" s="2" customFormat="1" ht="49.05" customHeight="1">
      <c r="A177" s="37"/>
      <c r="B177" s="38"/>
      <c r="C177" s="204" t="s">
        <v>396</v>
      </c>
      <c r="D177" s="204" t="s">
        <v>124</v>
      </c>
      <c r="E177" s="205" t="s">
        <v>345</v>
      </c>
      <c r="F177" s="206" t="s">
        <v>346</v>
      </c>
      <c r="G177" s="207" t="s">
        <v>347</v>
      </c>
      <c r="H177" s="208">
        <v>5.04</v>
      </c>
      <c r="I177" s="209"/>
      <c r="J177" s="210">
        <f>ROUND(I177*H177,2)</f>
        <v>0</v>
      </c>
      <c r="K177" s="211"/>
      <c r="L177" s="43"/>
      <c r="M177" s="212" t="s">
        <v>19</v>
      </c>
      <c r="N177" s="213" t="s">
        <v>43</v>
      </c>
      <c r="O177" s="83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6" t="s">
        <v>128</v>
      </c>
      <c r="AT177" s="216" t="s">
        <v>124</v>
      </c>
      <c r="AU177" s="216" t="s">
        <v>82</v>
      </c>
      <c r="AY177" s="16" t="s">
        <v>121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80</v>
      </c>
      <c r="BK177" s="217">
        <f>ROUND(I177*H177,2)</f>
        <v>0</v>
      </c>
      <c r="BL177" s="16" t="s">
        <v>128</v>
      </c>
      <c r="BM177" s="216" t="s">
        <v>587</v>
      </c>
    </row>
    <row r="178" s="2" customFormat="1">
      <c r="A178" s="37"/>
      <c r="B178" s="38"/>
      <c r="C178" s="39"/>
      <c r="D178" s="218" t="s">
        <v>130</v>
      </c>
      <c r="E178" s="39"/>
      <c r="F178" s="219" t="s">
        <v>349</v>
      </c>
      <c r="G178" s="39"/>
      <c r="H178" s="39"/>
      <c r="I178" s="220"/>
      <c r="J178" s="39"/>
      <c r="K178" s="39"/>
      <c r="L178" s="43"/>
      <c r="M178" s="221"/>
      <c r="N178" s="222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82</v>
      </c>
    </row>
    <row r="179" s="2" customFormat="1" ht="49.05" customHeight="1">
      <c r="A179" s="37"/>
      <c r="B179" s="38"/>
      <c r="C179" s="204" t="s">
        <v>401</v>
      </c>
      <c r="D179" s="204" t="s">
        <v>124</v>
      </c>
      <c r="E179" s="205" t="s">
        <v>351</v>
      </c>
      <c r="F179" s="206" t="s">
        <v>352</v>
      </c>
      <c r="G179" s="207" t="s">
        <v>347</v>
      </c>
      <c r="H179" s="208">
        <v>5.508</v>
      </c>
      <c r="I179" s="209"/>
      <c r="J179" s="210">
        <f>ROUND(I179*H179,2)</f>
        <v>0</v>
      </c>
      <c r="K179" s="211"/>
      <c r="L179" s="43"/>
      <c r="M179" s="212" t="s">
        <v>19</v>
      </c>
      <c r="N179" s="213" t="s">
        <v>43</v>
      </c>
      <c r="O179" s="8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6" t="s">
        <v>128</v>
      </c>
      <c r="AT179" s="216" t="s">
        <v>124</v>
      </c>
      <c r="AU179" s="216" t="s">
        <v>82</v>
      </c>
      <c r="AY179" s="16" t="s">
        <v>121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6" t="s">
        <v>80</v>
      </c>
      <c r="BK179" s="217">
        <f>ROUND(I179*H179,2)</f>
        <v>0</v>
      </c>
      <c r="BL179" s="16" t="s">
        <v>128</v>
      </c>
      <c r="BM179" s="216" t="s">
        <v>588</v>
      </c>
    </row>
    <row r="180" s="2" customFormat="1">
      <c r="A180" s="37"/>
      <c r="B180" s="38"/>
      <c r="C180" s="39"/>
      <c r="D180" s="218" t="s">
        <v>130</v>
      </c>
      <c r="E180" s="39"/>
      <c r="F180" s="219" t="s">
        <v>354</v>
      </c>
      <c r="G180" s="39"/>
      <c r="H180" s="39"/>
      <c r="I180" s="220"/>
      <c r="J180" s="39"/>
      <c r="K180" s="39"/>
      <c r="L180" s="43"/>
      <c r="M180" s="221"/>
      <c r="N180" s="222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130</v>
      </c>
      <c r="AU180" s="16" t="s">
        <v>82</v>
      </c>
    </row>
    <row r="181" s="2" customFormat="1" ht="49.05" customHeight="1">
      <c r="A181" s="37"/>
      <c r="B181" s="38"/>
      <c r="C181" s="204" t="s">
        <v>405</v>
      </c>
      <c r="D181" s="204" t="s">
        <v>124</v>
      </c>
      <c r="E181" s="205" t="s">
        <v>356</v>
      </c>
      <c r="F181" s="206" t="s">
        <v>357</v>
      </c>
      <c r="G181" s="207" t="s">
        <v>347</v>
      </c>
      <c r="H181" s="208">
        <v>10.548</v>
      </c>
      <c r="I181" s="209"/>
      <c r="J181" s="210">
        <f>ROUND(I181*H181,2)</f>
        <v>0</v>
      </c>
      <c r="K181" s="211"/>
      <c r="L181" s="43"/>
      <c r="M181" s="212" t="s">
        <v>19</v>
      </c>
      <c r="N181" s="213" t="s">
        <v>43</v>
      </c>
      <c r="O181" s="83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6" t="s">
        <v>128</v>
      </c>
      <c r="AT181" s="216" t="s">
        <v>124</v>
      </c>
      <c r="AU181" s="216" t="s">
        <v>82</v>
      </c>
      <c r="AY181" s="16" t="s">
        <v>121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80</v>
      </c>
      <c r="BK181" s="217">
        <f>ROUND(I181*H181,2)</f>
        <v>0</v>
      </c>
      <c r="BL181" s="16" t="s">
        <v>128</v>
      </c>
      <c r="BM181" s="216" t="s">
        <v>589</v>
      </c>
    </row>
    <row r="182" s="2" customFormat="1">
      <c r="A182" s="37"/>
      <c r="B182" s="38"/>
      <c r="C182" s="39"/>
      <c r="D182" s="218" t="s">
        <v>130</v>
      </c>
      <c r="E182" s="39"/>
      <c r="F182" s="219" t="s">
        <v>359</v>
      </c>
      <c r="G182" s="39"/>
      <c r="H182" s="39"/>
      <c r="I182" s="220"/>
      <c r="J182" s="39"/>
      <c r="K182" s="39"/>
      <c r="L182" s="43"/>
      <c r="M182" s="221"/>
      <c r="N182" s="222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130</v>
      </c>
      <c r="AU182" s="16" t="s">
        <v>82</v>
      </c>
    </row>
    <row r="183" s="2" customFormat="1" ht="49.05" customHeight="1">
      <c r="A183" s="37"/>
      <c r="B183" s="38"/>
      <c r="C183" s="204" t="s">
        <v>409</v>
      </c>
      <c r="D183" s="204" t="s">
        <v>124</v>
      </c>
      <c r="E183" s="205" t="s">
        <v>361</v>
      </c>
      <c r="F183" s="206" t="s">
        <v>362</v>
      </c>
      <c r="G183" s="207" t="s">
        <v>134</v>
      </c>
      <c r="H183" s="208">
        <v>3</v>
      </c>
      <c r="I183" s="209"/>
      <c r="J183" s="210">
        <f>ROUND(I183*H183,2)</f>
        <v>0</v>
      </c>
      <c r="K183" s="211"/>
      <c r="L183" s="43"/>
      <c r="M183" s="212" t="s">
        <v>19</v>
      </c>
      <c r="N183" s="213" t="s">
        <v>43</v>
      </c>
      <c r="O183" s="83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6" t="s">
        <v>128</v>
      </c>
      <c r="AT183" s="216" t="s">
        <v>124</v>
      </c>
      <c r="AU183" s="216" t="s">
        <v>82</v>
      </c>
      <c r="AY183" s="16" t="s">
        <v>121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80</v>
      </c>
      <c r="BK183" s="217">
        <f>ROUND(I183*H183,2)</f>
        <v>0</v>
      </c>
      <c r="BL183" s="16" t="s">
        <v>128</v>
      </c>
      <c r="BM183" s="216" t="s">
        <v>590</v>
      </c>
    </row>
    <row r="184" s="2" customFormat="1">
      <c r="A184" s="37"/>
      <c r="B184" s="38"/>
      <c r="C184" s="39"/>
      <c r="D184" s="218" t="s">
        <v>130</v>
      </c>
      <c r="E184" s="39"/>
      <c r="F184" s="219" t="s">
        <v>364</v>
      </c>
      <c r="G184" s="39"/>
      <c r="H184" s="39"/>
      <c r="I184" s="220"/>
      <c r="J184" s="39"/>
      <c r="K184" s="39"/>
      <c r="L184" s="43"/>
      <c r="M184" s="221"/>
      <c r="N184" s="222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82</v>
      </c>
    </row>
    <row r="185" s="2" customFormat="1" ht="55.5" customHeight="1">
      <c r="A185" s="37"/>
      <c r="B185" s="38"/>
      <c r="C185" s="204" t="s">
        <v>415</v>
      </c>
      <c r="D185" s="204" t="s">
        <v>124</v>
      </c>
      <c r="E185" s="205" t="s">
        <v>591</v>
      </c>
      <c r="F185" s="206" t="s">
        <v>592</v>
      </c>
      <c r="G185" s="207" t="s">
        <v>195</v>
      </c>
      <c r="H185" s="208">
        <v>49</v>
      </c>
      <c r="I185" s="209"/>
      <c r="J185" s="210">
        <f>ROUND(I185*H185,2)</f>
        <v>0</v>
      </c>
      <c r="K185" s="211"/>
      <c r="L185" s="43"/>
      <c r="M185" s="212" t="s">
        <v>19</v>
      </c>
      <c r="N185" s="213" t="s">
        <v>43</v>
      </c>
      <c r="O185" s="8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6" t="s">
        <v>128</v>
      </c>
      <c r="AT185" s="216" t="s">
        <v>124</v>
      </c>
      <c r="AU185" s="216" t="s">
        <v>82</v>
      </c>
      <c r="AY185" s="16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80</v>
      </c>
      <c r="BK185" s="217">
        <f>ROUND(I185*H185,2)</f>
        <v>0</v>
      </c>
      <c r="BL185" s="16" t="s">
        <v>128</v>
      </c>
      <c r="BM185" s="216" t="s">
        <v>593</v>
      </c>
    </row>
    <row r="186" s="2" customFormat="1">
      <c r="A186" s="37"/>
      <c r="B186" s="38"/>
      <c r="C186" s="39"/>
      <c r="D186" s="218" t="s">
        <v>130</v>
      </c>
      <c r="E186" s="39"/>
      <c r="F186" s="219" t="s">
        <v>594</v>
      </c>
      <c r="G186" s="39"/>
      <c r="H186" s="39"/>
      <c r="I186" s="220"/>
      <c r="J186" s="39"/>
      <c r="K186" s="39"/>
      <c r="L186" s="43"/>
      <c r="M186" s="221"/>
      <c r="N186" s="222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130</v>
      </c>
      <c r="AU186" s="16" t="s">
        <v>82</v>
      </c>
    </row>
    <row r="187" s="2" customFormat="1" ht="55.5" customHeight="1">
      <c r="A187" s="37"/>
      <c r="B187" s="38"/>
      <c r="C187" s="204" t="s">
        <v>420</v>
      </c>
      <c r="D187" s="204" t="s">
        <v>124</v>
      </c>
      <c r="E187" s="205" t="s">
        <v>595</v>
      </c>
      <c r="F187" s="206" t="s">
        <v>596</v>
      </c>
      <c r="G187" s="207" t="s">
        <v>195</v>
      </c>
      <c r="H187" s="208">
        <v>49</v>
      </c>
      <c r="I187" s="209"/>
      <c r="J187" s="210">
        <f>ROUND(I187*H187,2)</f>
        <v>0</v>
      </c>
      <c r="K187" s="211"/>
      <c r="L187" s="43"/>
      <c r="M187" s="212" t="s">
        <v>19</v>
      </c>
      <c r="N187" s="213" t="s">
        <v>43</v>
      </c>
      <c r="O187" s="8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6" t="s">
        <v>128</v>
      </c>
      <c r="AT187" s="216" t="s">
        <v>124</v>
      </c>
      <c r="AU187" s="216" t="s">
        <v>82</v>
      </c>
      <c r="AY187" s="16" t="s">
        <v>121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80</v>
      </c>
      <c r="BK187" s="217">
        <f>ROUND(I187*H187,2)</f>
        <v>0</v>
      </c>
      <c r="BL187" s="16" t="s">
        <v>128</v>
      </c>
      <c r="BM187" s="216" t="s">
        <v>597</v>
      </c>
    </row>
    <row r="188" s="2" customFormat="1">
      <c r="A188" s="37"/>
      <c r="B188" s="38"/>
      <c r="C188" s="39"/>
      <c r="D188" s="218" t="s">
        <v>130</v>
      </c>
      <c r="E188" s="39"/>
      <c r="F188" s="219" t="s">
        <v>598</v>
      </c>
      <c r="G188" s="39"/>
      <c r="H188" s="39"/>
      <c r="I188" s="220"/>
      <c r="J188" s="39"/>
      <c r="K188" s="39"/>
      <c r="L188" s="43"/>
      <c r="M188" s="221"/>
      <c r="N188" s="22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82</v>
      </c>
    </row>
    <row r="189" s="2" customFormat="1" ht="37.8" customHeight="1">
      <c r="A189" s="37"/>
      <c r="B189" s="38"/>
      <c r="C189" s="204" t="s">
        <v>128</v>
      </c>
      <c r="D189" s="204" t="s">
        <v>124</v>
      </c>
      <c r="E189" s="205" t="s">
        <v>599</v>
      </c>
      <c r="F189" s="206" t="s">
        <v>600</v>
      </c>
      <c r="G189" s="207" t="s">
        <v>195</v>
      </c>
      <c r="H189" s="208">
        <v>49</v>
      </c>
      <c r="I189" s="209"/>
      <c r="J189" s="210">
        <f>ROUND(I189*H189,2)</f>
        <v>0</v>
      </c>
      <c r="K189" s="211"/>
      <c r="L189" s="43"/>
      <c r="M189" s="212" t="s">
        <v>19</v>
      </c>
      <c r="N189" s="213" t="s">
        <v>43</v>
      </c>
      <c r="O189" s="8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6" t="s">
        <v>128</v>
      </c>
      <c r="AT189" s="216" t="s">
        <v>124</v>
      </c>
      <c r="AU189" s="216" t="s">
        <v>82</v>
      </c>
      <c r="AY189" s="16" t="s">
        <v>121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80</v>
      </c>
      <c r="BK189" s="217">
        <f>ROUND(I189*H189,2)</f>
        <v>0</v>
      </c>
      <c r="BL189" s="16" t="s">
        <v>128</v>
      </c>
      <c r="BM189" s="216" t="s">
        <v>601</v>
      </c>
    </row>
    <row r="190" s="2" customFormat="1">
      <c r="A190" s="37"/>
      <c r="B190" s="38"/>
      <c r="C190" s="39"/>
      <c r="D190" s="218" t="s">
        <v>130</v>
      </c>
      <c r="E190" s="39"/>
      <c r="F190" s="219" t="s">
        <v>602</v>
      </c>
      <c r="G190" s="39"/>
      <c r="H190" s="39"/>
      <c r="I190" s="220"/>
      <c r="J190" s="39"/>
      <c r="K190" s="39"/>
      <c r="L190" s="43"/>
      <c r="M190" s="221"/>
      <c r="N190" s="222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130</v>
      </c>
      <c r="AU190" s="16" t="s">
        <v>82</v>
      </c>
    </row>
    <row r="191" s="2" customFormat="1" ht="37.8" customHeight="1">
      <c r="A191" s="37"/>
      <c r="B191" s="38"/>
      <c r="C191" s="204" t="s">
        <v>429</v>
      </c>
      <c r="D191" s="204" t="s">
        <v>124</v>
      </c>
      <c r="E191" s="205" t="s">
        <v>603</v>
      </c>
      <c r="F191" s="206" t="s">
        <v>604</v>
      </c>
      <c r="G191" s="207" t="s">
        <v>195</v>
      </c>
      <c r="H191" s="208">
        <v>49</v>
      </c>
      <c r="I191" s="209"/>
      <c r="J191" s="210">
        <f>ROUND(I191*H191,2)</f>
        <v>0</v>
      </c>
      <c r="K191" s="211"/>
      <c r="L191" s="43"/>
      <c r="M191" s="212" t="s">
        <v>19</v>
      </c>
      <c r="N191" s="213" t="s">
        <v>43</v>
      </c>
      <c r="O191" s="83"/>
      <c r="P191" s="214">
        <f>O191*H191</f>
        <v>0</v>
      </c>
      <c r="Q191" s="214">
        <v>0.00012</v>
      </c>
      <c r="R191" s="214">
        <f>Q191*H191</f>
        <v>0.0058799999999999998</v>
      </c>
      <c r="S191" s="214">
        <v>0</v>
      </c>
      <c r="T191" s="21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6" t="s">
        <v>128</v>
      </c>
      <c r="AT191" s="216" t="s">
        <v>124</v>
      </c>
      <c r="AU191" s="216" t="s">
        <v>82</v>
      </c>
      <c r="AY191" s="16" t="s">
        <v>121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6" t="s">
        <v>80</v>
      </c>
      <c r="BK191" s="217">
        <f>ROUND(I191*H191,2)</f>
        <v>0</v>
      </c>
      <c r="BL191" s="16" t="s">
        <v>128</v>
      </c>
      <c r="BM191" s="216" t="s">
        <v>605</v>
      </c>
    </row>
    <row r="192" s="2" customFormat="1">
      <c r="A192" s="37"/>
      <c r="B192" s="38"/>
      <c r="C192" s="39"/>
      <c r="D192" s="218" t="s">
        <v>130</v>
      </c>
      <c r="E192" s="39"/>
      <c r="F192" s="219" t="s">
        <v>606</v>
      </c>
      <c r="G192" s="39"/>
      <c r="H192" s="39"/>
      <c r="I192" s="220"/>
      <c r="J192" s="39"/>
      <c r="K192" s="39"/>
      <c r="L192" s="43"/>
      <c r="M192" s="221"/>
      <c r="N192" s="222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130</v>
      </c>
      <c r="AU192" s="16" t="s">
        <v>82</v>
      </c>
    </row>
    <row r="193" s="2" customFormat="1" ht="44.25" customHeight="1">
      <c r="A193" s="37"/>
      <c r="B193" s="38"/>
      <c r="C193" s="204" t="s">
        <v>434</v>
      </c>
      <c r="D193" s="204" t="s">
        <v>124</v>
      </c>
      <c r="E193" s="205" t="s">
        <v>607</v>
      </c>
      <c r="F193" s="206" t="s">
        <v>608</v>
      </c>
      <c r="G193" s="207" t="s">
        <v>388</v>
      </c>
      <c r="H193" s="208">
        <v>49</v>
      </c>
      <c r="I193" s="209"/>
      <c r="J193" s="210">
        <f>ROUND(I193*H193,2)</f>
        <v>0</v>
      </c>
      <c r="K193" s="211"/>
      <c r="L193" s="43"/>
      <c r="M193" s="212" t="s">
        <v>19</v>
      </c>
      <c r="N193" s="213" t="s">
        <v>43</v>
      </c>
      <c r="O193" s="83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6" t="s">
        <v>128</v>
      </c>
      <c r="AT193" s="216" t="s">
        <v>124</v>
      </c>
      <c r="AU193" s="216" t="s">
        <v>82</v>
      </c>
      <c r="AY193" s="16" t="s">
        <v>121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80</v>
      </c>
      <c r="BK193" s="217">
        <f>ROUND(I193*H193,2)</f>
        <v>0</v>
      </c>
      <c r="BL193" s="16" t="s">
        <v>128</v>
      </c>
      <c r="BM193" s="216" t="s">
        <v>609</v>
      </c>
    </row>
    <row r="194" s="2" customFormat="1">
      <c r="A194" s="37"/>
      <c r="B194" s="38"/>
      <c r="C194" s="39"/>
      <c r="D194" s="218" t="s">
        <v>130</v>
      </c>
      <c r="E194" s="39"/>
      <c r="F194" s="219" t="s">
        <v>610</v>
      </c>
      <c r="G194" s="39"/>
      <c r="H194" s="39"/>
      <c r="I194" s="220"/>
      <c r="J194" s="39"/>
      <c r="K194" s="39"/>
      <c r="L194" s="43"/>
      <c r="M194" s="221"/>
      <c r="N194" s="222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82</v>
      </c>
    </row>
    <row r="195" s="2" customFormat="1" ht="24.15" customHeight="1">
      <c r="A195" s="37"/>
      <c r="B195" s="38"/>
      <c r="C195" s="204" t="s">
        <v>441</v>
      </c>
      <c r="D195" s="204" t="s">
        <v>124</v>
      </c>
      <c r="E195" s="205" t="s">
        <v>611</v>
      </c>
      <c r="F195" s="206" t="s">
        <v>612</v>
      </c>
      <c r="G195" s="207" t="s">
        <v>388</v>
      </c>
      <c r="H195" s="208">
        <v>49</v>
      </c>
      <c r="I195" s="209"/>
      <c r="J195" s="210">
        <f>ROUND(I195*H195,2)</f>
        <v>0</v>
      </c>
      <c r="K195" s="211"/>
      <c r="L195" s="43"/>
      <c r="M195" s="212" t="s">
        <v>19</v>
      </c>
      <c r="N195" s="213" t="s">
        <v>43</v>
      </c>
      <c r="O195" s="83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6" t="s">
        <v>128</v>
      </c>
      <c r="AT195" s="216" t="s">
        <v>124</v>
      </c>
      <c r="AU195" s="216" t="s">
        <v>82</v>
      </c>
      <c r="AY195" s="16" t="s">
        <v>121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6" t="s">
        <v>80</v>
      </c>
      <c r="BK195" s="217">
        <f>ROUND(I195*H195,2)</f>
        <v>0</v>
      </c>
      <c r="BL195" s="16" t="s">
        <v>128</v>
      </c>
      <c r="BM195" s="216" t="s">
        <v>613</v>
      </c>
    </row>
    <row r="196" s="2" customFormat="1">
      <c r="A196" s="37"/>
      <c r="B196" s="38"/>
      <c r="C196" s="39"/>
      <c r="D196" s="218" t="s">
        <v>130</v>
      </c>
      <c r="E196" s="39"/>
      <c r="F196" s="219" t="s">
        <v>614</v>
      </c>
      <c r="G196" s="39"/>
      <c r="H196" s="39"/>
      <c r="I196" s="220"/>
      <c r="J196" s="39"/>
      <c r="K196" s="39"/>
      <c r="L196" s="43"/>
      <c r="M196" s="221"/>
      <c r="N196" s="222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130</v>
      </c>
      <c r="AU196" s="16" t="s">
        <v>82</v>
      </c>
    </row>
    <row r="197" s="2" customFormat="1" ht="24.15" customHeight="1">
      <c r="A197" s="37"/>
      <c r="B197" s="38"/>
      <c r="C197" s="204" t="s">
        <v>452</v>
      </c>
      <c r="D197" s="204" t="s">
        <v>124</v>
      </c>
      <c r="E197" s="205" t="s">
        <v>366</v>
      </c>
      <c r="F197" s="206" t="s">
        <v>367</v>
      </c>
      <c r="G197" s="207" t="s">
        <v>347</v>
      </c>
      <c r="H197" s="208">
        <v>0.55100000000000005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43</v>
      </c>
      <c r="O197" s="83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128</v>
      </c>
      <c r="AT197" s="216" t="s">
        <v>124</v>
      </c>
      <c r="AU197" s="216" t="s">
        <v>82</v>
      </c>
      <c r="AY197" s="16" t="s">
        <v>121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80</v>
      </c>
      <c r="BK197" s="217">
        <f>ROUND(I197*H197,2)</f>
        <v>0</v>
      </c>
      <c r="BL197" s="16" t="s">
        <v>128</v>
      </c>
      <c r="BM197" s="216" t="s">
        <v>615</v>
      </c>
    </row>
    <row r="198" s="2" customFormat="1">
      <c r="A198" s="37"/>
      <c r="B198" s="38"/>
      <c r="C198" s="39"/>
      <c r="D198" s="218" t="s">
        <v>130</v>
      </c>
      <c r="E198" s="39"/>
      <c r="F198" s="219" t="s">
        <v>369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82</v>
      </c>
    </row>
    <row r="199" s="2" customFormat="1" ht="24.15" customHeight="1">
      <c r="A199" s="37"/>
      <c r="B199" s="38"/>
      <c r="C199" s="204" t="s">
        <v>458</v>
      </c>
      <c r="D199" s="204" t="s">
        <v>124</v>
      </c>
      <c r="E199" s="205" t="s">
        <v>371</v>
      </c>
      <c r="F199" s="206" t="s">
        <v>372</v>
      </c>
      <c r="G199" s="207" t="s">
        <v>347</v>
      </c>
      <c r="H199" s="208">
        <v>0.55100000000000005</v>
      </c>
      <c r="I199" s="209"/>
      <c r="J199" s="210">
        <f>ROUND(I199*H199,2)</f>
        <v>0</v>
      </c>
      <c r="K199" s="211"/>
      <c r="L199" s="43"/>
      <c r="M199" s="212" t="s">
        <v>19</v>
      </c>
      <c r="N199" s="213" t="s">
        <v>43</v>
      </c>
      <c r="O199" s="83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6" t="s">
        <v>128</v>
      </c>
      <c r="AT199" s="216" t="s">
        <v>124</v>
      </c>
      <c r="AU199" s="216" t="s">
        <v>82</v>
      </c>
      <c r="AY199" s="16" t="s">
        <v>121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6" t="s">
        <v>80</v>
      </c>
      <c r="BK199" s="217">
        <f>ROUND(I199*H199,2)</f>
        <v>0</v>
      </c>
      <c r="BL199" s="16" t="s">
        <v>128</v>
      </c>
      <c r="BM199" s="216" t="s">
        <v>616</v>
      </c>
    </row>
    <row r="200" s="2" customFormat="1">
      <c r="A200" s="37"/>
      <c r="B200" s="38"/>
      <c r="C200" s="39"/>
      <c r="D200" s="218" t="s">
        <v>130</v>
      </c>
      <c r="E200" s="39"/>
      <c r="F200" s="219" t="s">
        <v>374</v>
      </c>
      <c r="G200" s="39"/>
      <c r="H200" s="39"/>
      <c r="I200" s="220"/>
      <c r="J200" s="39"/>
      <c r="K200" s="39"/>
      <c r="L200" s="43"/>
      <c r="M200" s="221"/>
      <c r="N200" s="22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130</v>
      </c>
      <c r="AU200" s="16" t="s">
        <v>82</v>
      </c>
    </row>
    <row r="201" s="2" customFormat="1" ht="16.5" customHeight="1">
      <c r="A201" s="37"/>
      <c r="B201" s="38"/>
      <c r="C201" s="204" t="s">
        <v>465</v>
      </c>
      <c r="D201" s="204" t="s">
        <v>124</v>
      </c>
      <c r="E201" s="205" t="s">
        <v>376</v>
      </c>
      <c r="F201" s="206" t="s">
        <v>377</v>
      </c>
      <c r="G201" s="207" t="s">
        <v>347</v>
      </c>
      <c r="H201" s="208">
        <v>2.9399999999999999</v>
      </c>
      <c r="I201" s="209"/>
      <c r="J201" s="210">
        <f>ROUND(I201*H201,2)</f>
        <v>0</v>
      </c>
      <c r="K201" s="211"/>
      <c r="L201" s="43"/>
      <c r="M201" s="212" t="s">
        <v>19</v>
      </c>
      <c r="N201" s="213" t="s">
        <v>43</v>
      </c>
      <c r="O201" s="83"/>
      <c r="P201" s="214">
        <f>O201*H201</f>
        <v>0</v>
      </c>
      <c r="Q201" s="214">
        <v>0</v>
      </c>
      <c r="R201" s="214">
        <f>Q201*H201</f>
        <v>0</v>
      </c>
      <c r="S201" s="214">
        <v>2.2000000000000002</v>
      </c>
      <c r="T201" s="215">
        <f>S201*H201</f>
        <v>6.468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6" t="s">
        <v>128</v>
      </c>
      <c r="AT201" s="216" t="s">
        <v>124</v>
      </c>
      <c r="AU201" s="216" t="s">
        <v>82</v>
      </c>
      <c r="AY201" s="16" t="s">
        <v>121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6" t="s">
        <v>80</v>
      </c>
      <c r="BK201" s="217">
        <f>ROUND(I201*H201,2)</f>
        <v>0</v>
      </c>
      <c r="BL201" s="16" t="s">
        <v>128</v>
      </c>
      <c r="BM201" s="216" t="s">
        <v>617</v>
      </c>
    </row>
    <row r="202" s="2" customFormat="1">
      <c r="A202" s="37"/>
      <c r="B202" s="38"/>
      <c r="C202" s="39"/>
      <c r="D202" s="218" t="s">
        <v>130</v>
      </c>
      <c r="E202" s="39"/>
      <c r="F202" s="219" t="s">
        <v>379</v>
      </c>
      <c r="G202" s="39"/>
      <c r="H202" s="39"/>
      <c r="I202" s="220"/>
      <c r="J202" s="39"/>
      <c r="K202" s="39"/>
      <c r="L202" s="43"/>
      <c r="M202" s="221"/>
      <c r="N202" s="222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130</v>
      </c>
      <c r="AU202" s="16" t="s">
        <v>82</v>
      </c>
    </row>
    <row r="203" s="2" customFormat="1" ht="24.15" customHeight="1">
      <c r="A203" s="37"/>
      <c r="B203" s="38"/>
      <c r="C203" s="204" t="s">
        <v>469</v>
      </c>
      <c r="D203" s="204" t="s">
        <v>124</v>
      </c>
      <c r="E203" s="205" t="s">
        <v>381</v>
      </c>
      <c r="F203" s="206" t="s">
        <v>382</v>
      </c>
      <c r="G203" s="207" t="s">
        <v>127</v>
      </c>
      <c r="H203" s="208">
        <v>12</v>
      </c>
      <c r="I203" s="209"/>
      <c r="J203" s="210">
        <f>ROUND(I203*H203,2)</f>
        <v>0</v>
      </c>
      <c r="K203" s="211"/>
      <c r="L203" s="43"/>
      <c r="M203" s="212" t="s">
        <v>19</v>
      </c>
      <c r="N203" s="213" t="s">
        <v>43</v>
      </c>
      <c r="O203" s="83"/>
      <c r="P203" s="214">
        <f>O203*H203</f>
        <v>0</v>
      </c>
      <c r="Q203" s="214">
        <v>0</v>
      </c>
      <c r="R203" s="214">
        <f>Q203*H203</f>
        <v>0</v>
      </c>
      <c r="S203" s="214">
        <v>0.012</v>
      </c>
      <c r="T203" s="215">
        <f>S203*H203</f>
        <v>0.14400000000000002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6" t="s">
        <v>128</v>
      </c>
      <c r="AT203" s="216" t="s">
        <v>124</v>
      </c>
      <c r="AU203" s="216" t="s">
        <v>82</v>
      </c>
      <c r="AY203" s="16" t="s">
        <v>121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6" t="s">
        <v>80</v>
      </c>
      <c r="BK203" s="217">
        <f>ROUND(I203*H203,2)</f>
        <v>0</v>
      </c>
      <c r="BL203" s="16" t="s">
        <v>128</v>
      </c>
      <c r="BM203" s="216" t="s">
        <v>618</v>
      </c>
    </row>
    <row r="204" s="2" customFormat="1">
      <c r="A204" s="37"/>
      <c r="B204" s="38"/>
      <c r="C204" s="39"/>
      <c r="D204" s="218" t="s">
        <v>130</v>
      </c>
      <c r="E204" s="39"/>
      <c r="F204" s="219" t="s">
        <v>384</v>
      </c>
      <c r="G204" s="39"/>
      <c r="H204" s="39"/>
      <c r="I204" s="220"/>
      <c r="J204" s="39"/>
      <c r="K204" s="39"/>
      <c r="L204" s="43"/>
      <c r="M204" s="221"/>
      <c r="N204" s="222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130</v>
      </c>
      <c r="AU204" s="16" t="s">
        <v>82</v>
      </c>
    </row>
    <row r="205" s="2" customFormat="1" ht="24.15" customHeight="1">
      <c r="A205" s="37"/>
      <c r="B205" s="38"/>
      <c r="C205" s="204" t="s">
        <v>476</v>
      </c>
      <c r="D205" s="204" t="s">
        <v>124</v>
      </c>
      <c r="E205" s="205" t="s">
        <v>386</v>
      </c>
      <c r="F205" s="206" t="s">
        <v>387</v>
      </c>
      <c r="G205" s="207" t="s">
        <v>388</v>
      </c>
      <c r="H205" s="208">
        <v>5.5999999999999996</v>
      </c>
      <c r="I205" s="209"/>
      <c r="J205" s="210">
        <f>ROUND(I205*H205,2)</f>
        <v>0</v>
      </c>
      <c r="K205" s="211"/>
      <c r="L205" s="43"/>
      <c r="M205" s="212" t="s">
        <v>19</v>
      </c>
      <c r="N205" s="213" t="s">
        <v>43</v>
      </c>
      <c r="O205" s="83"/>
      <c r="P205" s="214">
        <f>O205*H205</f>
        <v>0</v>
      </c>
      <c r="Q205" s="214">
        <v>0.00116</v>
      </c>
      <c r="R205" s="214">
        <f>Q205*H205</f>
        <v>0.006496</v>
      </c>
      <c r="S205" s="214">
        <v>0</v>
      </c>
      <c r="T205" s="21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6" t="s">
        <v>128</v>
      </c>
      <c r="AT205" s="216" t="s">
        <v>124</v>
      </c>
      <c r="AU205" s="216" t="s">
        <v>82</v>
      </c>
      <c r="AY205" s="16" t="s">
        <v>121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80</v>
      </c>
      <c r="BK205" s="217">
        <f>ROUND(I205*H205,2)</f>
        <v>0</v>
      </c>
      <c r="BL205" s="16" t="s">
        <v>128</v>
      </c>
      <c r="BM205" s="216" t="s">
        <v>619</v>
      </c>
    </row>
    <row r="206" s="2" customFormat="1">
      <c r="A206" s="37"/>
      <c r="B206" s="38"/>
      <c r="C206" s="39"/>
      <c r="D206" s="218" t="s">
        <v>130</v>
      </c>
      <c r="E206" s="39"/>
      <c r="F206" s="219" t="s">
        <v>390</v>
      </c>
      <c r="G206" s="39"/>
      <c r="H206" s="39"/>
      <c r="I206" s="220"/>
      <c r="J206" s="39"/>
      <c r="K206" s="39"/>
      <c r="L206" s="43"/>
      <c r="M206" s="221"/>
      <c r="N206" s="222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130</v>
      </c>
      <c r="AU206" s="16" t="s">
        <v>82</v>
      </c>
    </row>
    <row r="207" s="2" customFormat="1" ht="24.15" customHeight="1">
      <c r="A207" s="37"/>
      <c r="B207" s="38"/>
      <c r="C207" s="204" t="s">
        <v>483</v>
      </c>
      <c r="D207" s="204" t="s">
        <v>124</v>
      </c>
      <c r="E207" s="205" t="s">
        <v>392</v>
      </c>
      <c r="F207" s="206" t="s">
        <v>393</v>
      </c>
      <c r="G207" s="207" t="s">
        <v>388</v>
      </c>
      <c r="H207" s="208">
        <v>5.5999999999999996</v>
      </c>
      <c r="I207" s="209"/>
      <c r="J207" s="210">
        <f>ROUND(I207*H207,2)</f>
        <v>0</v>
      </c>
      <c r="K207" s="211"/>
      <c r="L207" s="43"/>
      <c r="M207" s="212" t="s">
        <v>19</v>
      </c>
      <c r="N207" s="213" t="s">
        <v>43</v>
      </c>
      <c r="O207" s="83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6" t="s">
        <v>128</v>
      </c>
      <c r="AT207" s="216" t="s">
        <v>124</v>
      </c>
      <c r="AU207" s="216" t="s">
        <v>82</v>
      </c>
      <c r="AY207" s="16" t="s">
        <v>121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80</v>
      </c>
      <c r="BK207" s="217">
        <f>ROUND(I207*H207,2)</f>
        <v>0</v>
      </c>
      <c r="BL207" s="16" t="s">
        <v>128</v>
      </c>
      <c r="BM207" s="216" t="s">
        <v>620</v>
      </c>
    </row>
    <row r="208" s="2" customFormat="1">
      <c r="A208" s="37"/>
      <c r="B208" s="38"/>
      <c r="C208" s="39"/>
      <c r="D208" s="218" t="s">
        <v>130</v>
      </c>
      <c r="E208" s="39"/>
      <c r="F208" s="219" t="s">
        <v>395</v>
      </c>
      <c r="G208" s="39"/>
      <c r="H208" s="39"/>
      <c r="I208" s="220"/>
      <c r="J208" s="39"/>
      <c r="K208" s="39"/>
      <c r="L208" s="43"/>
      <c r="M208" s="221"/>
      <c r="N208" s="222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130</v>
      </c>
      <c r="AU208" s="16" t="s">
        <v>82</v>
      </c>
    </row>
    <row r="209" s="2" customFormat="1" ht="33" customHeight="1">
      <c r="A209" s="37"/>
      <c r="B209" s="38"/>
      <c r="C209" s="204" t="s">
        <v>621</v>
      </c>
      <c r="D209" s="204" t="s">
        <v>124</v>
      </c>
      <c r="E209" s="205" t="s">
        <v>397</v>
      </c>
      <c r="F209" s="206" t="s">
        <v>398</v>
      </c>
      <c r="G209" s="207" t="s">
        <v>347</v>
      </c>
      <c r="H209" s="208">
        <v>5.508</v>
      </c>
      <c r="I209" s="209"/>
      <c r="J209" s="210">
        <f>ROUND(I209*H209,2)</f>
        <v>0</v>
      </c>
      <c r="K209" s="211"/>
      <c r="L209" s="43"/>
      <c r="M209" s="212" t="s">
        <v>19</v>
      </c>
      <c r="N209" s="213" t="s">
        <v>43</v>
      </c>
      <c r="O209" s="83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16" t="s">
        <v>128</v>
      </c>
      <c r="AT209" s="216" t="s">
        <v>124</v>
      </c>
      <c r="AU209" s="216" t="s">
        <v>82</v>
      </c>
      <c r="AY209" s="16" t="s">
        <v>121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6" t="s">
        <v>80</v>
      </c>
      <c r="BK209" s="217">
        <f>ROUND(I209*H209,2)</f>
        <v>0</v>
      </c>
      <c r="BL209" s="16" t="s">
        <v>128</v>
      </c>
      <c r="BM209" s="216" t="s">
        <v>622</v>
      </c>
    </row>
    <row r="210" s="2" customFormat="1">
      <c r="A210" s="37"/>
      <c r="B210" s="38"/>
      <c r="C210" s="39"/>
      <c r="D210" s="218" t="s">
        <v>130</v>
      </c>
      <c r="E210" s="39"/>
      <c r="F210" s="219" t="s">
        <v>400</v>
      </c>
      <c r="G210" s="39"/>
      <c r="H210" s="39"/>
      <c r="I210" s="220"/>
      <c r="J210" s="39"/>
      <c r="K210" s="39"/>
      <c r="L210" s="43"/>
      <c r="M210" s="221"/>
      <c r="N210" s="222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82</v>
      </c>
    </row>
    <row r="211" s="2" customFormat="1" ht="16.5" customHeight="1">
      <c r="A211" s="37"/>
      <c r="B211" s="38"/>
      <c r="C211" s="223" t="s">
        <v>623</v>
      </c>
      <c r="D211" s="223" t="s">
        <v>118</v>
      </c>
      <c r="E211" s="224" t="s">
        <v>402</v>
      </c>
      <c r="F211" s="225" t="s">
        <v>403</v>
      </c>
      <c r="G211" s="226" t="s">
        <v>134</v>
      </c>
      <c r="H211" s="227">
        <v>4</v>
      </c>
      <c r="I211" s="228"/>
      <c r="J211" s="229">
        <f>ROUND(I211*H211,2)</f>
        <v>0</v>
      </c>
      <c r="K211" s="230"/>
      <c r="L211" s="231"/>
      <c r="M211" s="232" t="s">
        <v>19</v>
      </c>
      <c r="N211" s="233" t="s">
        <v>43</v>
      </c>
      <c r="O211" s="83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6" t="s">
        <v>135</v>
      </c>
      <c r="AT211" s="216" t="s">
        <v>118</v>
      </c>
      <c r="AU211" s="216" t="s">
        <v>82</v>
      </c>
      <c r="AY211" s="16" t="s">
        <v>121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6" t="s">
        <v>80</v>
      </c>
      <c r="BK211" s="217">
        <f>ROUND(I211*H211,2)</f>
        <v>0</v>
      </c>
      <c r="BL211" s="16" t="s">
        <v>128</v>
      </c>
      <c r="BM211" s="216" t="s">
        <v>624</v>
      </c>
    </row>
    <row r="212" s="2" customFormat="1" ht="16.5" customHeight="1">
      <c r="A212" s="37"/>
      <c r="B212" s="38"/>
      <c r="C212" s="223" t="s">
        <v>625</v>
      </c>
      <c r="D212" s="223" t="s">
        <v>118</v>
      </c>
      <c r="E212" s="224" t="s">
        <v>406</v>
      </c>
      <c r="F212" s="225" t="s">
        <v>407</v>
      </c>
      <c r="G212" s="226" t="s">
        <v>347</v>
      </c>
      <c r="H212" s="227">
        <v>0.61199999999999999</v>
      </c>
      <c r="I212" s="228"/>
      <c r="J212" s="229">
        <f>ROUND(I212*H212,2)</f>
        <v>0</v>
      </c>
      <c r="K212" s="230"/>
      <c r="L212" s="231"/>
      <c r="M212" s="232" t="s">
        <v>19</v>
      </c>
      <c r="N212" s="233" t="s">
        <v>43</v>
      </c>
      <c r="O212" s="83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6" t="s">
        <v>135</v>
      </c>
      <c r="AT212" s="216" t="s">
        <v>118</v>
      </c>
      <c r="AU212" s="216" t="s">
        <v>82</v>
      </c>
      <c r="AY212" s="16" t="s">
        <v>121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6" t="s">
        <v>80</v>
      </c>
      <c r="BK212" s="217">
        <f>ROUND(I212*H212,2)</f>
        <v>0</v>
      </c>
      <c r="BL212" s="16" t="s">
        <v>128</v>
      </c>
      <c r="BM212" s="216" t="s">
        <v>626</v>
      </c>
    </row>
    <row r="213" s="2" customFormat="1" ht="24.15" customHeight="1">
      <c r="A213" s="37"/>
      <c r="B213" s="38"/>
      <c r="C213" s="204" t="s">
        <v>627</v>
      </c>
      <c r="D213" s="204" t="s">
        <v>124</v>
      </c>
      <c r="E213" s="205" t="s">
        <v>410</v>
      </c>
      <c r="F213" s="206" t="s">
        <v>411</v>
      </c>
      <c r="G213" s="207" t="s">
        <v>412</v>
      </c>
      <c r="H213" s="208">
        <v>8.0299999999999994</v>
      </c>
      <c r="I213" s="209"/>
      <c r="J213" s="210">
        <f>ROUND(I213*H213,2)</f>
        <v>0</v>
      </c>
      <c r="K213" s="211"/>
      <c r="L213" s="43"/>
      <c r="M213" s="212" t="s">
        <v>19</v>
      </c>
      <c r="N213" s="213" t="s">
        <v>43</v>
      </c>
      <c r="O213" s="83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6" t="s">
        <v>128</v>
      </c>
      <c r="AT213" s="216" t="s">
        <v>124</v>
      </c>
      <c r="AU213" s="216" t="s">
        <v>82</v>
      </c>
      <c r="AY213" s="16" t="s">
        <v>121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6" t="s">
        <v>80</v>
      </c>
      <c r="BK213" s="217">
        <f>ROUND(I213*H213,2)</f>
        <v>0</v>
      </c>
      <c r="BL213" s="16" t="s">
        <v>128</v>
      </c>
      <c r="BM213" s="216" t="s">
        <v>628</v>
      </c>
    </row>
    <row r="214" s="2" customFormat="1">
      <c r="A214" s="37"/>
      <c r="B214" s="38"/>
      <c r="C214" s="39"/>
      <c r="D214" s="218" t="s">
        <v>130</v>
      </c>
      <c r="E214" s="39"/>
      <c r="F214" s="219" t="s">
        <v>414</v>
      </c>
      <c r="G214" s="39"/>
      <c r="H214" s="39"/>
      <c r="I214" s="220"/>
      <c r="J214" s="39"/>
      <c r="K214" s="39"/>
      <c r="L214" s="43"/>
      <c r="M214" s="221"/>
      <c r="N214" s="222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130</v>
      </c>
      <c r="AU214" s="16" t="s">
        <v>82</v>
      </c>
    </row>
    <row r="215" s="2" customFormat="1" ht="37.8" customHeight="1">
      <c r="A215" s="37"/>
      <c r="B215" s="38"/>
      <c r="C215" s="204" t="s">
        <v>629</v>
      </c>
      <c r="D215" s="204" t="s">
        <v>124</v>
      </c>
      <c r="E215" s="205" t="s">
        <v>416</v>
      </c>
      <c r="F215" s="206" t="s">
        <v>417</v>
      </c>
      <c r="G215" s="207" t="s">
        <v>412</v>
      </c>
      <c r="H215" s="208">
        <v>192.72</v>
      </c>
      <c r="I215" s="209"/>
      <c r="J215" s="210">
        <f>ROUND(I215*H215,2)</f>
        <v>0</v>
      </c>
      <c r="K215" s="211"/>
      <c r="L215" s="43"/>
      <c r="M215" s="212" t="s">
        <v>19</v>
      </c>
      <c r="N215" s="213" t="s">
        <v>43</v>
      </c>
      <c r="O215" s="83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6" t="s">
        <v>128</v>
      </c>
      <c r="AT215" s="216" t="s">
        <v>124</v>
      </c>
      <c r="AU215" s="216" t="s">
        <v>82</v>
      </c>
      <c r="AY215" s="16" t="s">
        <v>121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80</v>
      </c>
      <c r="BK215" s="217">
        <f>ROUND(I215*H215,2)</f>
        <v>0</v>
      </c>
      <c r="BL215" s="16" t="s">
        <v>128</v>
      </c>
      <c r="BM215" s="216" t="s">
        <v>630</v>
      </c>
    </row>
    <row r="216" s="2" customFormat="1">
      <c r="A216" s="37"/>
      <c r="B216" s="38"/>
      <c r="C216" s="39"/>
      <c r="D216" s="218" t="s">
        <v>130</v>
      </c>
      <c r="E216" s="39"/>
      <c r="F216" s="219" t="s">
        <v>419</v>
      </c>
      <c r="G216" s="39"/>
      <c r="H216" s="39"/>
      <c r="I216" s="220"/>
      <c r="J216" s="39"/>
      <c r="K216" s="39"/>
      <c r="L216" s="43"/>
      <c r="M216" s="221"/>
      <c r="N216" s="222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82</v>
      </c>
    </row>
    <row r="217" s="2" customFormat="1" ht="33" customHeight="1">
      <c r="A217" s="37"/>
      <c r="B217" s="38"/>
      <c r="C217" s="204" t="s">
        <v>631</v>
      </c>
      <c r="D217" s="204" t="s">
        <v>124</v>
      </c>
      <c r="E217" s="205" t="s">
        <v>421</v>
      </c>
      <c r="F217" s="206" t="s">
        <v>422</v>
      </c>
      <c r="G217" s="207" t="s">
        <v>412</v>
      </c>
      <c r="H217" s="208">
        <v>0.55100000000000005</v>
      </c>
      <c r="I217" s="209"/>
      <c r="J217" s="210">
        <f>ROUND(I217*H217,2)</f>
        <v>0</v>
      </c>
      <c r="K217" s="211"/>
      <c r="L217" s="43"/>
      <c r="M217" s="212" t="s">
        <v>19</v>
      </c>
      <c r="N217" s="213" t="s">
        <v>43</v>
      </c>
      <c r="O217" s="83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6" t="s">
        <v>128</v>
      </c>
      <c r="AT217" s="216" t="s">
        <v>124</v>
      </c>
      <c r="AU217" s="216" t="s">
        <v>82</v>
      </c>
      <c r="AY217" s="16" t="s">
        <v>121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6" t="s">
        <v>80</v>
      </c>
      <c r="BK217" s="217">
        <f>ROUND(I217*H217,2)</f>
        <v>0</v>
      </c>
      <c r="BL217" s="16" t="s">
        <v>128</v>
      </c>
      <c r="BM217" s="216" t="s">
        <v>632</v>
      </c>
    </row>
    <row r="218" s="2" customFormat="1">
      <c r="A218" s="37"/>
      <c r="B218" s="38"/>
      <c r="C218" s="39"/>
      <c r="D218" s="218" t="s">
        <v>130</v>
      </c>
      <c r="E218" s="39"/>
      <c r="F218" s="219" t="s">
        <v>424</v>
      </c>
      <c r="G218" s="39"/>
      <c r="H218" s="39"/>
      <c r="I218" s="220"/>
      <c r="J218" s="39"/>
      <c r="K218" s="39"/>
      <c r="L218" s="43"/>
      <c r="M218" s="221"/>
      <c r="N218" s="222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130</v>
      </c>
      <c r="AU218" s="16" t="s">
        <v>82</v>
      </c>
    </row>
    <row r="219" s="2" customFormat="1" ht="55.5" customHeight="1">
      <c r="A219" s="37"/>
      <c r="B219" s="38"/>
      <c r="C219" s="204" t="s">
        <v>633</v>
      </c>
      <c r="D219" s="204" t="s">
        <v>124</v>
      </c>
      <c r="E219" s="205" t="s">
        <v>425</v>
      </c>
      <c r="F219" s="206" t="s">
        <v>426</v>
      </c>
      <c r="G219" s="207" t="s">
        <v>412</v>
      </c>
      <c r="H219" s="208">
        <v>8.0299999999999994</v>
      </c>
      <c r="I219" s="209"/>
      <c r="J219" s="210">
        <f>ROUND(I219*H219,2)</f>
        <v>0</v>
      </c>
      <c r="K219" s="211"/>
      <c r="L219" s="43"/>
      <c r="M219" s="212" t="s">
        <v>19</v>
      </c>
      <c r="N219" s="213" t="s">
        <v>43</v>
      </c>
      <c r="O219" s="83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6" t="s">
        <v>128</v>
      </c>
      <c r="AT219" s="216" t="s">
        <v>124</v>
      </c>
      <c r="AU219" s="216" t="s">
        <v>82</v>
      </c>
      <c r="AY219" s="16" t="s">
        <v>121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6" t="s">
        <v>80</v>
      </c>
      <c r="BK219" s="217">
        <f>ROUND(I219*H219,2)</f>
        <v>0</v>
      </c>
      <c r="BL219" s="16" t="s">
        <v>128</v>
      </c>
      <c r="BM219" s="216" t="s">
        <v>634</v>
      </c>
    </row>
    <row r="220" s="2" customFormat="1">
      <c r="A220" s="37"/>
      <c r="B220" s="38"/>
      <c r="C220" s="39"/>
      <c r="D220" s="218" t="s">
        <v>130</v>
      </c>
      <c r="E220" s="39"/>
      <c r="F220" s="219" t="s">
        <v>428</v>
      </c>
      <c r="G220" s="39"/>
      <c r="H220" s="39"/>
      <c r="I220" s="220"/>
      <c r="J220" s="39"/>
      <c r="K220" s="39"/>
      <c r="L220" s="43"/>
      <c r="M220" s="221"/>
      <c r="N220" s="222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82</v>
      </c>
    </row>
    <row r="221" s="2" customFormat="1" ht="44.25" customHeight="1">
      <c r="A221" s="37"/>
      <c r="B221" s="38"/>
      <c r="C221" s="204" t="s">
        <v>635</v>
      </c>
      <c r="D221" s="204" t="s">
        <v>124</v>
      </c>
      <c r="E221" s="205" t="s">
        <v>430</v>
      </c>
      <c r="F221" s="206" t="s">
        <v>431</v>
      </c>
      <c r="G221" s="207" t="s">
        <v>412</v>
      </c>
      <c r="H221" s="208">
        <v>0.080000000000000002</v>
      </c>
      <c r="I221" s="209"/>
      <c r="J221" s="210">
        <f>ROUND(I221*H221,2)</f>
        <v>0</v>
      </c>
      <c r="K221" s="211"/>
      <c r="L221" s="43"/>
      <c r="M221" s="212" t="s">
        <v>19</v>
      </c>
      <c r="N221" s="213" t="s">
        <v>43</v>
      </c>
      <c r="O221" s="83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6" t="s">
        <v>128</v>
      </c>
      <c r="AT221" s="216" t="s">
        <v>124</v>
      </c>
      <c r="AU221" s="216" t="s">
        <v>82</v>
      </c>
      <c r="AY221" s="16" t="s">
        <v>121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6" t="s">
        <v>80</v>
      </c>
      <c r="BK221" s="217">
        <f>ROUND(I221*H221,2)</f>
        <v>0</v>
      </c>
      <c r="BL221" s="16" t="s">
        <v>128</v>
      </c>
      <c r="BM221" s="216" t="s">
        <v>636</v>
      </c>
    </row>
    <row r="222" s="2" customFormat="1">
      <c r="A222" s="37"/>
      <c r="B222" s="38"/>
      <c r="C222" s="39"/>
      <c r="D222" s="218" t="s">
        <v>130</v>
      </c>
      <c r="E222" s="39"/>
      <c r="F222" s="219" t="s">
        <v>433</v>
      </c>
      <c r="G222" s="39"/>
      <c r="H222" s="39"/>
      <c r="I222" s="220"/>
      <c r="J222" s="39"/>
      <c r="K222" s="39"/>
      <c r="L222" s="43"/>
      <c r="M222" s="221"/>
      <c r="N222" s="222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130</v>
      </c>
      <c r="AU222" s="16" t="s">
        <v>82</v>
      </c>
    </row>
    <row r="223" s="2" customFormat="1" ht="44.25" customHeight="1">
      <c r="A223" s="37"/>
      <c r="B223" s="38"/>
      <c r="C223" s="204" t="s">
        <v>637</v>
      </c>
      <c r="D223" s="204" t="s">
        <v>124</v>
      </c>
      <c r="E223" s="205" t="s">
        <v>435</v>
      </c>
      <c r="F223" s="206" t="s">
        <v>436</v>
      </c>
      <c r="G223" s="207" t="s">
        <v>412</v>
      </c>
      <c r="H223" s="208">
        <v>0.57999999999999996</v>
      </c>
      <c r="I223" s="209"/>
      <c r="J223" s="210">
        <f>ROUND(I223*H223,2)</f>
        <v>0</v>
      </c>
      <c r="K223" s="211"/>
      <c r="L223" s="43"/>
      <c r="M223" s="212" t="s">
        <v>19</v>
      </c>
      <c r="N223" s="213" t="s">
        <v>43</v>
      </c>
      <c r="O223" s="83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6" t="s">
        <v>128</v>
      </c>
      <c r="AT223" s="216" t="s">
        <v>124</v>
      </c>
      <c r="AU223" s="216" t="s">
        <v>82</v>
      </c>
      <c r="AY223" s="16" t="s">
        <v>121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6" t="s">
        <v>80</v>
      </c>
      <c r="BK223" s="217">
        <f>ROUND(I223*H223,2)</f>
        <v>0</v>
      </c>
      <c r="BL223" s="16" t="s">
        <v>128</v>
      </c>
      <c r="BM223" s="216" t="s">
        <v>638</v>
      </c>
    </row>
    <row r="224" s="2" customFormat="1">
      <c r="A224" s="37"/>
      <c r="B224" s="38"/>
      <c r="C224" s="39"/>
      <c r="D224" s="218" t="s">
        <v>130</v>
      </c>
      <c r="E224" s="39"/>
      <c r="F224" s="219" t="s">
        <v>438</v>
      </c>
      <c r="G224" s="39"/>
      <c r="H224" s="39"/>
      <c r="I224" s="220"/>
      <c r="J224" s="39"/>
      <c r="K224" s="39"/>
      <c r="L224" s="43"/>
      <c r="M224" s="221"/>
      <c r="N224" s="222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82</v>
      </c>
    </row>
    <row r="225" s="2" customFormat="1" ht="55.5" customHeight="1">
      <c r="A225" s="37"/>
      <c r="B225" s="38"/>
      <c r="C225" s="204" t="s">
        <v>639</v>
      </c>
      <c r="D225" s="204" t="s">
        <v>124</v>
      </c>
      <c r="E225" s="205" t="s">
        <v>640</v>
      </c>
      <c r="F225" s="206" t="s">
        <v>641</v>
      </c>
      <c r="G225" s="207" t="s">
        <v>388</v>
      </c>
      <c r="H225" s="208">
        <v>5</v>
      </c>
      <c r="I225" s="209"/>
      <c r="J225" s="210">
        <f>ROUND(I225*H225,2)</f>
        <v>0</v>
      </c>
      <c r="K225" s="211"/>
      <c r="L225" s="43"/>
      <c r="M225" s="212" t="s">
        <v>19</v>
      </c>
      <c r="N225" s="213" t="s">
        <v>43</v>
      </c>
      <c r="O225" s="83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6" t="s">
        <v>128</v>
      </c>
      <c r="AT225" s="216" t="s">
        <v>124</v>
      </c>
      <c r="AU225" s="216" t="s">
        <v>82</v>
      </c>
      <c r="AY225" s="16" t="s">
        <v>121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6" t="s">
        <v>80</v>
      </c>
      <c r="BK225" s="217">
        <f>ROUND(I225*H225,2)</f>
        <v>0</v>
      </c>
      <c r="BL225" s="16" t="s">
        <v>128</v>
      </c>
      <c r="BM225" s="216" t="s">
        <v>642</v>
      </c>
    </row>
    <row r="226" s="2" customFormat="1">
      <c r="A226" s="37"/>
      <c r="B226" s="38"/>
      <c r="C226" s="39"/>
      <c r="D226" s="218" t="s">
        <v>130</v>
      </c>
      <c r="E226" s="39"/>
      <c r="F226" s="219" t="s">
        <v>643</v>
      </c>
      <c r="G226" s="39"/>
      <c r="H226" s="39"/>
      <c r="I226" s="220"/>
      <c r="J226" s="39"/>
      <c r="K226" s="39"/>
      <c r="L226" s="43"/>
      <c r="M226" s="221"/>
      <c r="N226" s="222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130</v>
      </c>
      <c r="AU226" s="16" t="s">
        <v>82</v>
      </c>
    </row>
    <row r="227" s="2" customFormat="1" ht="37.8" customHeight="1">
      <c r="A227" s="37"/>
      <c r="B227" s="38"/>
      <c r="C227" s="204" t="s">
        <v>644</v>
      </c>
      <c r="D227" s="204" t="s">
        <v>124</v>
      </c>
      <c r="E227" s="205" t="s">
        <v>645</v>
      </c>
      <c r="F227" s="206" t="s">
        <v>646</v>
      </c>
      <c r="G227" s="207" t="s">
        <v>388</v>
      </c>
      <c r="H227" s="208">
        <v>2</v>
      </c>
      <c r="I227" s="209"/>
      <c r="J227" s="210">
        <f>ROUND(I227*H227,2)</f>
        <v>0</v>
      </c>
      <c r="K227" s="211"/>
      <c r="L227" s="43"/>
      <c r="M227" s="212" t="s">
        <v>19</v>
      </c>
      <c r="N227" s="213" t="s">
        <v>43</v>
      </c>
      <c r="O227" s="83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16" t="s">
        <v>128</v>
      </c>
      <c r="AT227" s="216" t="s">
        <v>124</v>
      </c>
      <c r="AU227" s="216" t="s">
        <v>82</v>
      </c>
      <c r="AY227" s="16" t="s">
        <v>121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6" t="s">
        <v>80</v>
      </c>
      <c r="BK227" s="217">
        <f>ROUND(I227*H227,2)</f>
        <v>0</v>
      </c>
      <c r="BL227" s="16" t="s">
        <v>128</v>
      </c>
      <c r="BM227" s="216" t="s">
        <v>647</v>
      </c>
    </row>
    <row r="228" s="2" customFormat="1">
      <c r="A228" s="37"/>
      <c r="B228" s="38"/>
      <c r="C228" s="39"/>
      <c r="D228" s="218" t="s">
        <v>130</v>
      </c>
      <c r="E228" s="39"/>
      <c r="F228" s="219" t="s">
        <v>648</v>
      </c>
      <c r="G228" s="39"/>
      <c r="H228" s="39"/>
      <c r="I228" s="220"/>
      <c r="J228" s="39"/>
      <c r="K228" s="39"/>
      <c r="L228" s="43"/>
      <c r="M228" s="221"/>
      <c r="N228" s="222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130</v>
      </c>
      <c r="AU228" s="16" t="s">
        <v>82</v>
      </c>
    </row>
    <row r="229" s="2" customFormat="1" ht="24.15" customHeight="1">
      <c r="A229" s="37"/>
      <c r="B229" s="38"/>
      <c r="C229" s="204" t="s">
        <v>649</v>
      </c>
      <c r="D229" s="204" t="s">
        <v>124</v>
      </c>
      <c r="E229" s="205" t="s">
        <v>650</v>
      </c>
      <c r="F229" s="206" t="s">
        <v>651</v>
      </c>
      <c r="G229" s="207" t="s">
        <v>388</v>
      </c>
      <c r="H229" s="208">
        <v>2</v>
      </c>
      <c r="I229" s="209"/>
      <c r="J229" s="210">
        <f>ROUND(I229*H229,2)</f>
        <v>0</v>
      </c>
      <c r="K229" s="211"/>
      <c r="L229" s="43"/>
      <c r="M229" s="212" t="s">
        <v>19</v>
      </c>
      <c r="N229" s="213" t="s">
        <v>43</v>
      </c>
      <c r="O229" s="83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6" t="s">
        <v>128</v>
      </c>
      <c r="AT229" s="216" t="s">
        <v>124</v>
      </c>
      <c r="AU229" s="216" t="s">
        <v>82</v>
      </c>
      <c r="AY229" s="16" t="s">
        <v>121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6" t="s">
        <v>80</v>
      </c>
      <c r="BK229" s="217">
        <f>ROUND(I229*H229,2)</f>
        <v>0</v>
      </c>
      <c r="BL229" s="16" t="s">
        <v>128</v>
      </c>
      <c r="BM229" s="216" t="s">
        <v>652</v>
      </c>
    </row>
    <row r="230" s="2" customFormat="1">
      <c r="A230" s="37"/>
      <c r="B230" s="38"/>
      <c r="C230" s="39"/>
      <c r="D230" s="218" t="s">
        <v>130</v>
      </c>
      <c r="E230" s="39"/>
      <c r="F230" s="219" t="s">
        <v>653</v>
      </c>
      <c r="G230" s="39"/>
      <c r="H230" s="39"/>
      <c r="I230" s="220"/>
      <c r="J230" s="39"/>
      <c r="K230" s="39"/>
      <c r="L230" s="43"/>
      <c r="M230" s="221"/>
      <c r="N230" s="222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82</v>
      </c>
    </row>
    <row r="231" s="2" customFormat="1" ht="37.8" customHeight="1">
      <c r="A231" s="37"/>
      <c r="B231" s="38"/>
      <c r="C231" s="204" t="s">
        <v>654</v>
      </c>
      <c r="D231" s="204" t="s">
        <v>124</v>
      </c>
      <c r="E231" s="205" t="s">
        <v>655</v>
      </c>
      <c r="F231" s="206" t="s">
        <v>656</v>
      </c>
      <c r="G231" s="207" t="s">
        <v>388</v>
      </c>
      <c r="H231" s="208">
        <v>2</v>
      </c>
      <c r="I231" s="209"/>
      <c r="J231" s="210">
        <f>ROUND(I231*H231,2)</f>
        <v>0</v>
      </c>
      <c r="K231" s="211"/>
      <c r="L231" s="43"/>
      <c r="M231" s="212" t="s">
        <v>19</v>
      </c>
      <c r="N231" s="213" t="s">
        <v>43</v>
      </c>
      <c r="O231" s="83"/>
      <c r="P231" s="214">
        <f>O231*H231</f>
        <v>0</v>
      </c>
      <c r="Q231" s="214">
        <v>0</v>
      </c>
      <c r="R231" s="214">
        <f>Q231*H231</f>
        <v>0</v>
      </c>
      <c r="S231" s="214">
        <v>0.70899999999999996</v>
      </c>
      <c r="T231" s="215">
        <f>S231*H231</f>
        <v>1.4179999999999999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6" t="s">
        <v>128</v>
      </c>
      <c r="AT231" s="216" t="s">
        <v>124</v>
      </c>
      <c r="AU231" s="216" t="s">
        <v>82</v>
      </c>
      <c r="AY231" s="16" t="s">
        <v>121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80</v>
      </c>
      <c r="BK231" s="217">
        <f>ROUND(I231*H231,2)</f>
        <v>0</v>
      </c>
      <c r="BL231" s="16" t="s">
        <v>128</v>
      </c>
      <c r="BM231" s="216" t="s">
        <v>657</v>
      </c>
    </row>
    <row r="232" s="2" customFormat="1">
      <c r="A232" s="37"/>
      <c r="B232" s="38"/>
      <c r="C232" s="39"/>
      <c r="D232" s="218" t="s">
        <v>130</v>
      </c>
      <c r="E232" s="39"/>
      <c r="F232" s="219" t="s">
        <v>658</v>
      </c>
      <c r="G232" s="39"/>
      <c r="H232" s="39"/>
      <c r="I232" s="220"/>
      <c r="J232" s="39"/>
      <c r="K232" s="39"/>
      <c r="L232" s="43"/>
      <c r="M232" s="221"/>
      <c r="N232" s="222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130</v>
      </c>
      <c r="AU232" s="16" t="s">
        <v>82</v>
      </c>
    </row>
    <row r="233" s="2" customFormat="1" ht="24.15" customHeight="1">
      <c r="A233" s="37"/>
      <c r="B233" s="38"/>
      <c r="C233" s="204" t="s">
        <v>659</v>
      </c>
      <c r="D233" s="204" t="s">
        <v>124</v>
      </c>
      <c r="E233" s="205" t="s">
        <v>660</v>
      </c>
      <c r="F233" s="206" t="s">
        <v>661</v>
      </c>
      <c r="G233" s="207" t="s">
        <v>195</v>
      </c>
      <c r="H233" s="208">
        <v>4</v>
      </c>
      <c r="I233" s="209"/>
      <c r="J233" s="210">
        <f>ROUND(I233*H233,2)</f>
        <v>0</v>
      </c>
      <c r="K233" s="211"/>
      <c r="L233" s="43"/>
      <c r="M233" s="212" t="s">
        <v>19</v>
      </c>
      <c r="N233" s="213" t="s">
        <v>43</v>
      </c>
      <c r="O233" s="83"/>
      <c r="P233" s="214">
        <f>O233*H233</f>
        <v>0</v>
      </c>
      <c r="Q233" s="214">
        <v>1.0000000000000001E-05</v>
      </c>
      <c r="R233" s="214">
        <f>Q233*H233</f>
        <v>4.0000000000000003E-05</v>
      </c>
      <c r="S233" s="214">
        <v>0</v>
      </c>
      <c r="T233" s="21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16" t="s">
        <v>128</v>
      </c>
      <c r="AT233" s="216" t="s">
        <v>124</v>
      </c>
      <c r="AU233" s="216" t="s">
        <v>82</v>
      </c>
      <c r="AY233" s="16" t="s">
        <v>121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6" t="s">
        <v>80</v>
      </c>
      <c r="BK233" s="217">
        <f>ROUND(I233*H233,2)</f>
        <v>0</v>
      </c>
      <c r="BL233" s="16" t="s">
        <v>128</v>
      </c>
      <c r="BM233" s="216" t="s">
        <v>662</v>
      </c>
    </row>
    <row r="234" s="2" customFormat="1">
      <c r="A234" s="37"/>
      <c r="B234" s="38"/>
      <c r="C234" s="39"/>
      <c r="D234" s="218" t="s">
        <v>130</v>
      </c>
      <c r="E234" s="39"/>
      <c r="F234" s="219" t="s">
        <v>663</v>
      </c>
      <c r="G234" s="39"/>
      <c r="H234" s="39"/>
      <c r="I234" s="220"/>
      <c r="J234" s="39"/>
      <c r="K234" s="39"/>
      <c r="L234" s="43"/>
      <c r="M234" s="221"/>
      <c r="N234" s="222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130</v>
      </c>
      <c r="AU234" s="16" t="s">
        <v>82</v>
      </c>
    </row>
    <row r="235" s="12" customFormat="1" ht="25.92" customHeight="1">
      <c r="A235" s="12"/>
      <c r="B235" s="188"/>
      <c r="C235" s="189"/>
      <c r="D235" s="190" t="s">
        <v>71</v>
      </c>
      <c r="E235" s="191" t="s">
        <v>448</v>
      </c>
      <c r="F235" s="191" t="s">
        <v>449</v>
      </c>
      <c r="G235" s="189"/>
      <c r="H235" s="189"/>
      <c r="I235" s="192"/>
      <c r="J235" s="193">
        <f>BK235</f>
        <v>0</v>
      </c>
      <c r="K235" s="189"/>
      <c r="L235" s="194"/>
      <c r="M235" s="195"/>
      <c r="N235" s="196"/>
      <c r="O235" s="196"/>
      <c r="P235" s="197">
        <f>P236+P241+P246+P249</f>
        <v>0</v>
      </c>
      <c r="Q235" s="196"/>
      <c r="R235" s="197">
        <f>R236+R241+R246+R249</f>
        <v>0</v>
      </c>
      <c r="S235" s="196"/>
      <c r="T235" s="198">
        <f>T236+T241+T246+T249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9" t="s">
        <v>144</v>
      </c>
      <c r="AT235" s="200" t="s">
        <v>71</v>
      </c>
      <c r="AU235" s="200" t="s">
        <v>72</v>
      </c>
      <c r="AY235" s="199" t="s">
        <v>121</v>
      </c>
      <c r="BK235" s="201">
        <f>BK236+BK241+BK246+BK249</f>
        <v>0</v>
      </c>
    </row>
    <row r="236" s="12" customFormat="1" ht="22.8" customHeight="1">
      <c r="A236" s="12"/>
      <c r="B236" s="188"/>
      <c r="C236" s="189"/>
      <c r="D236" s="190" t="s">
        <v>71</v>
      </c>
      <c r="E236" s="202" t="s">
        <v>450</v>
      </c>
      <c r="F236" s="202" t="s">
        <v>451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SUM(P237:P240)</f>
        <v>0</v>
      </c>
      <c r="Q236" s="196"/>
      <c r="R236" s="197">
        <f>SUM(R237:R240)</f>
        <v>0</v>
      </c>
      <c r="S236" s="196"/>
      <c r="T236" s="198">
        <f>SUM(T237:T240)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144</v>
      </c>
      <c r="AT236" s="200" t="s">
        <v>71</v>
      </c>
      <c r="AU236" s="200" t="s">
        <v>80</v>
      </c>
      <c r="AY236" s="199" t="s">
        <v>121</v>
      </c>
      <c r="BK236" s="201">
        <f>SUM(BK237:BK240)</f>
        <v>0</v>
      </c>
    </row>
    <row r="237" s="2" customFormat="1" ht="16.5" customHeight="1">
      <c r="A237" s="37"/>
      <c r="B237" s="38"/>
      <c r="C237" s="204" t="s">
        <v>664</v>
      </c>
      <c r="D237" s="204" t="s">
        <v>124</v>
      </c>
      <c r="E237" s="205" t="s">
        <v>453</v>
      </c>
      <c r="F237" s="206" t="s">
        <v>454</v>
      </c>
      <c r="G237" s="207" t="s">
        <v>340</v>
      </c>
      <c r="H237" s="208">
        <v>1</v>
      </c>
      <c r="I237" s="209"/>
      <c r="J237" s="210">
        <f>ROUND(I237*H237,2)</f>
        <v>0</v>
      </c>
      <c r="K237" s="211"/>
      <c r="L237" s="43"/>
      <c r="M237" s="212" t="s">
        <v>19</v>
      </c>
      <c r="N237" s="213" t="s">
        <v>43</v>
      </c>
      <c r="O237" s="83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6" t="s">
        <v>455</v>
      </c>
      <c r="AT237" s="216" t="s">
        <v>124</v>
      </c>
      <c r="AU237" s="216" t="s">
        <v>82</v>
      </c>
      <c r="AY237" s="16" t="s">
        <v>121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6" t="s">
        <v>80</v>
      </c>
      <c r="BK237" s="217">
        <f>ROUND(I237*H237,2)</f>
        <v>0</v>
      </c>
      <c r="BL237" s="16" t="s">
        <v>455</v>
      </c>
      <c r="BM237" s="216" t="s">
        <v>665</v>
      </c>
    </row>
    <row r="238" s="2" customFormat="1">
      <c r="A238" s="37"/>
      <c r="B238" s="38"/>
      <c r="C238" s="39"/>
      <c r="D238" s="218" t="s">
        <v>130</v>
      </c>
      <c r="E238" s="39"/>
      <c r="F238" s="219" t="s">
        <v>457</v>
      </c>
      <c r="G238" s="39"/>
      <c r="H238" s="39"/>
      <c r="I238" s="220"/>
      <c r="J238" s="39"/>
      <c r="K238" s="39"/>
      <c r="L238" s="43"/>
      <c r="M238" s="221"/>
      <c r="N238" s="222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130</v>
      </c>
      <c r="AU238" s="16" t="s">
        <v>82</v>
      </c>
    </row>
    <row r="239" s="2" customFormat="1" ht="49.05" customHeight="1">
      <c r="A239" s="37"/>
      <c r="B239" s="38"/>
      <c r="C239" s="204" t="s">
        <v>666</v>
      </c>
      <c r="D239" s="204" t="s">
        <v>124</v>
      </c>
      <c r="E239" s="205" t="s">
        <v>667</v>
      </c>
      <c r="F239" s="206" t="s">
        <v>668</v>
      </c>
      <c r="G239" s="207" t="s">
        <v>127</v>
      </c>
      <c r="H239" s="208">
        <v>1</v>
      </c>
      <c r="I239" s="209"/>
      <c r="J239" s="210">
        <f>ROUND(I239*H239,2)</f>
        <v>0</v>
      </c>
      <c r="K239" s="211"/>
      <c r="L239" s="43"/>
      <c r="M239" s="212" t="s">
        <v>19</v>
      </c>
      <c r="N239" s="213" t="s">
        <v>43</v>
      </c>
      <c r="O239" s="83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6" t="s">
        <v>128</v>
      </c>
      <c r="AT239" s="216" t="s">
        <v>124</v>
      </c>
      <c r="AU239" s="216" t="s">
        <v>82</v>
      </c>
      <c r="AY239" s="16" t="s">
        <v>121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6" t="s">
        <v>80</v>
      </c>
      <c r="BK239" s="217">
        <f>ROUND(I239*H239,2)</f>
        <v>0</v>
      </c>
      <c r="BL239" s="16" t="s">
        <v>128</v>
      </c>
      <c r="BM239" s="216" t="s">
        <v>669</v>
      </c>
    </row>
    <row r="240" s="2" customFormat="1">
      <c r="A240" s="37"/>
      <c r="B240" s="38"/>
      <c r="C240" s="39"/>
      <c r="D240" s="218" t="s">
        <v>130</v>
      </c>
      <c r="E240" s="39"/>
      <c r="F240" s="219" t="s">
        <v>670</v>
      </c>
      <c r="G240" s="39"/>
      <c r="H240" s="39"/>
      <c r="I240" s="220"/>
      <c r="J240" s="39"/>
      <c r="K240" s="39"/>
      <c r="L240" s="43"/>
      <c r="M240" s="221"/>
      <c r="N240" s="222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130</v>
      </c>
      <c r="AU240" s="16" t="s">
        <v>82</v>
      </c>
    </row>
    <row r="241" s="12" customFormat="1" ht="22.8" customHeight="1">
      <c r="A241" s="12"/>
      <c r="B241" s="188"/>
      <c r="C241" s="189"/>
      <c r="D241" s="190" t="s">
        <v>71</v>
      </c>
      <c r="E241" s="202" t="s">
        <v>463</v>
      </c>
      <c r="F241" s="202" t="s">
        <v>464</v>
      </c>
      <c r="G241" s="189"/>
      <c r="H241" s="189"/>
      <c r="I241" s="192"/>
      <c r="J241" s="203">
        <f>BK241</f>
        <v>0</v>
      </c>
      <c r="K241" s="189"/>
      <c r="L241" s="194"/>
      <c r="M241" s="195"/>
      <c r="N241" s="196"/>
      <c r="O241" s="196"/>
      <c r="P241" s="197">
        <f>SUM(P242:P245)</f>
        <v>0</v>
      </c>
      <c r="Q241" s="196"/>
      <c r="R241" s="197">
        <f>SUM(R242:R245)</f>
        <v>0</v>
      </c>
      <c r="S241" s="196"/>
      <c r="T241" s="198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9" t="s">
        <v>144</v>
      </c>
      <c r="AT241" s="200" t="s">
        <v>71</v>
      </c>
      <c r="AU241" s="200" t="s">
        <v>80</v>
      </c>
      <c r="AY241" s="199" t="s">
        <v>121</v>
      </c>
      <c r="BK241" s="201">
        <f>SUM(BK242:BK245)</f>
        <v>0</v>
      </c>
    </row>
    <row r="242" s="2" customFormat="1" ht="16.5" customHeight="1">
      <c r="A242" s="37"/>
      <c r="B242" s="38"/>
      <c r="C242" s="204" t="s">
        <v>671</v>
      </c>
      <c r="D242" s="204" t="s">
        <v>124</v>
      </c>
      <c r="E242" s="205" t="s">
        <v>466</v>
      </c>
      <c r="F242" s="206" t="s">
        <v>464</v>
      </c>
      <c r="G242" s="207" t="s">
        <v>340</v>
      </c>
      <c r="H242" s="208">
        <v>1</v>
      </c>
      <c r="I242" s="209"/>
      <c r="J242" s="210">
        <f>ROUND(I242*H242,2)</f>
        <v>0</v>
      </c>
      <c r="K242" s="211"/>
      <c r="L242" s="43"/>
      <c r="M242" s="212" t="s">
        <v>19</v>
      </c>
      <c r="N242" s="213" t="s">
        <v>43</v>
      </c>
      <c r="O242" s="83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6" t="s">
        <v>455</v>
      </c>
      <c r="AT242" s="216" t="s">
        <v>124</v>
      </c>
      <c r="AU242" s="216" t="s">
        <v>82</v>
      </c>
      <c r="AY242" s="16" t="s">
        <v>121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80</v>
      </c>
      <c r="BK242" s="217">
        <f>ROUND(I242*H242,2)</f>
        <v>0</v>
      </c>
      <c r="BL242" s="16" t="s">
        <v>455</v>
      </c>
      <c r="BM242" s="216" t="s">
        <v>672</v>
      </c>
    </row>
    <row r="243" s="2" customFormat="1">
      <c r="A243" s="37"/>
      <c r="B243" s="38"/>
      <c r="C243" s="39"/>
      <c r="D243" s="218" t="s">
        <v>130</v>
      </c>
      <c r="E243" s="39"/>
      <c r="F243" s="219" t="s">
        <v>468</v>
      </c>
      <c r="G243" s="39"/>
      <c r="H243" s="39"/>
      <c r="I243" s="220"/>
      <c r="J243" s="39"/>
      <c r="K243" s="39"/>
      <c r="L243" s="43"/>
      <c r="M243" s="221"/>
      <c r="N243" s="222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130</v>
      </c>
      <c r="AU243" s="16" t="s">
        <v>82</v>
      </c>
    </row>
    <row r="244" s="2" customFormat="1" ht="16.5" customHeight="1">
      <c r="A244" s="37"/>
      <c r="B244" s="38"/>
      <c r="C244" s="204" t="s">
        <v>673</v>
      </c>
      <c r="D244" s="204" t="s">
        <v>124</v>
      </c>
      <c r="E244" s="205" t="s">
        <v>470</v>
      </c>
      <c r="F244" s="206" t="s">
        <v>471</v>
      </c>
      <c r="G244" s="207" t="s">
        <v>340</v>
      </c>
      <c r="H244" s="208">
        <v>1</v>
      </c>
      <c r="I244" s="209"/>
      <c r="J244" s="210">
        <f>ROUND(I244*H244,2)</f>
        <v>0</v>
      </c>
      <c r="K244" s="211"/>
      <c r="L244" s="43"/>
      <c r="M244" s="212" t="s">
        <v>19</v>
      </c>
      <c r="N244" s="213" t="s">
        <v>43</v>
      </c>
      <c r="O244" s="83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6" t="s">
        <v>455</v>
      </c>
      <c r="AT244" s="216" t="s">
        <v>124</v>
      </c>
      <c r="AU244" s="216" t="s">
        <v>82</v>
      </c>
      <c r="AY244" s="16" t="s">
        <v>121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80</v>
      </c>
      <c r="BK244" s="217">
        <f>ROUND(I244*H244,2)</f>
        <v>0</v>
      </c>
      <c r="BL244" s="16" t="s">
        <v>455</v>
      </c>
      <c r="BM244" s="216" t="s">
        <v>674</v>
      </c>
    </row>
    <row r="245" s="2" customFormat="1">
      <c r="A245" s="37"/>
      <c r="B245" s="38"/>
      <c r="C245" s="39"/>
      <c r="D245" s="218" t="s">
        <v>130</v>
      </c>
      <c r="E245" s="39"/>
      <c r="F245" s="219" t="s">
        <v>473</v>
      </c>
      <c r="G245" s="39"/>
      <c r="H245" s="39"/>
      <c r="I245" s="220"/>
      <c r="J245" s="39"/>
      <c r="K245" s="39"/>
      <c r="L245" s="43"/>
      <c r="M245" s="221"/>
      <c r="N245" s="222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130</v>
      </c>
      <c r="AU245" s="16" t="s">
        <v>82</v>
      </c>
    </row>
    <row r="246" s="12" customFormat="1" ht="22.8" customHeight="1">
      <c r="A246" s="12"/>
      <c r="B246" s="188"/>
      <c r="C246" s="189"/>
      <c r="D246" s="190" t="s">
        <v>71</v>
      </c>
      <c r="E246" s="202" t="s">
        <v>474</v>
      </c>
      <c r="F246" s="202" t="s">
        <v>475</v>
      </c>
      <c r="G246" s="189"/>
      <c r="H246" s="189"/>
      <c r="I246" s="192"/>
      <c r="J246" s="203">
        <f>BK246</f>
        <v>0</v>
      </c>
      <c r="K246" s="189"/>
      <c r="L246" s="194"/>
      <c r="M246" s="195"/>
      <c r="N246" s="196"/>
      <c r="O246" s="196"/>
      <c r="P246" s="197">
        <f>SUM(P247:P248)</f>
        <v>0</v>
      </c>
      <c r="Q246" s="196"/>
      <c r="R246" s="197">
        <f>SUM(R247:R248)</f>
        <v>0</v>
      </c>
      <c r="S246" s="196"/>
      <c r="T246" s="198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9" t="s">
        <v>144</v>
      </c>
      <c r="AT246" s="200" t="s">
        <v>71</v>
      </c>
      <c r="AU246" s="200" t="s">
        <v>80</v>
      </c>
      <c r="AY246" s="199" t="s">
        <v>121</v>
      </c>
      <c r="BK246" s="201">
        <f>SUM(BK247:BK248)</f>
        <v>0</v>
      </c>
    </row>
    <row r="247" s="2" customFormat="1" ht="16.5" customHeight="1">
      <c r="A247" s="37"/>
      <c r="B247" s="38"/>
      <c r="C247" s="204" t="s">
        <v>675</v>
      </c>
      <c r="D247" s="204" t="s">
        <v>124</v>
      </c>
      <c r="E247" s="205" t="s">
        <v>477</v>
      </c>
      <c r="F247" s="206" t="s">
        <v>478</v>
      </c>
      <c r="G247" s="207" t="s">
        <v>340</v>
      </c>
      <c r="H247" s="208">
        <v>1</v>
      </c>
      <c r="I247" s="209"/>
      <c r="J247" s="210">
        <f>ROUND(I247*H247,2)</f>
        <v>0</v>
      </c>
      <c r="K247" s="211"/>
      <c r="L247" s="43"/>
      <c r="M247" s="212" t="s">
        <v>19</v>
      </c>
      <c r="N247" s="213" t="s">
        <v>43</v>
      </c>
      <c r="O247" s="83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6" t="s">
        <v>455</v>
      </c>
      <c r="AT247" s="216" t="s">
        <v>124</v>
      </c>
      <c r="AU247" s="216" t="s">
        <v>82</v>
      </c>
      <c r="AY247" s="16" t="s">
        <v>121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6" t="s">
        <v>80</v>
      </c>
      <c r="BK247" s="217">
        <f>ROUND(I247*H247,2)</f>
        <v>0</v>
      </c>
      <c r="BL247" s="16" t="s">
        <v>455</v>
      </c>
      <c r="BM247" s="216" t="s">
        <v>676</v>
      </c>
    </row>
    <row r="248" s="2" customFormat="1">
      <c r="A248" s="37"/>
      <c r="B248" s="38"/>
      <c r="C248" s="39"/>
      <c r="D248" s="218" t="s">
        <v>130</v>
      </c>
      <c r="E248" s="39"/>
      <c r="F248" s="219" t="s">
        <v>480</v>
      </c>
      <c r="G248" s="39"/>
      <c r="H248" s="39"/>
      <c r="I248" s="220"/>
      <c r="J248" s="39"/>
      <c r="K248" s="39"/>
      <c r="L248" s="43"/>
      <c r="M248" s="221"/>
      <c r="N248" s="222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130</v>
      </c>
      <c r="AU248" s="16" t="s">
        <v>82</v>
      </c>
    </row>
    <row r="249" s="12" customFormat="1" ht="22.8" customHeight="1">
      <c r="A249" s="12"/>
      <c r="B249" s="188"/>
      <c r="C249" s="189"/>
      <c r="D249" s="190" t="s">
        <v>71</v>
      </c>
      <c r="E249" s="202" t="s">
        <v>481</v>
      </c>
      <c r="F249" s="202" t="s">
        <v>482</v>
      </c>
      <c r="G249" s="189"/>
      <c r="H249" s="189"/>
      <c r="I249" s="192"/>
      <c r="J249" s="203">
        <f>BK249</f>
        <v>0</v>
      </c>
      <c r="K249" s="189"/>
      <c r="L249" s="194"/>
      <c r="M249" s="195"/>
      <c r="N249" s="196"/>
      <c r="O249" s="196"/>
      <c r="P249" s="197">
        <f>SUM(P250:P251)</f>
        <v>0</v>
      </c>
      <c r="Q249" s="196"/>
      <c r="R249" s="197">
        <f>SUM(R250:R251)</f>
        <v>0</v>
      </c>
      <c r="S249" s="196"/>
      <c r="T249" s="198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144</v>
      </c>
      <c r="AT249" s="200" t="s">
        <v>71</v>
      </c>
      <c r="AU249" s="200" t="s">
        <v>80</v>
      </c>
      <c r="AY249" s="199" t="s">
        <v>121</v>
      </c>
      <c r="BK249" s="201">
        <f>SUM(BK250:BK251)</f>
        <v>0</v>
      </c>
    </row>
    <row r="250" s="2" customFormat="1" ht="16.5" customHeight="1">
      <c r="A250" s="37"/>
      <c r="B250" s="38"/>
      <c r="C250" s="204" t="s">
        <v>677</v>
      </c>
      <c r="D250" s="204" t="s">
        <v>124</v>
      </c>
      <c r="E250" s="205" t="s">
        <v>484</v>
      </c>
      <c r="F250" s="206" t="s">
        <v>485</v>
      </c>
      <c r="G250" s="207" t="s">
        <v>486</v>
      </c>
      <c r="H250" s="208">
        <v>1</v>
      </c>
      <c r="I250" s="209"/>
      <c r="J250" s="210">
        <f>ROUND(I250*H250,2)</f>
        <v>0</v>
      </c>
      <c r="K250" s="211"/>
      <c r="L250" s="43"/>
      <c r="M250" s="212" t="s">
        <v>19</v>
      </c>
      <c r="N250" s="213" t="s">
        <v>43</v>
      </c>
      <c r="O250" s="83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6" t="s">
        <v>455</v>
      </c>
      <c r="AT250" s="216" t="s">
        <v>124</v>
      </c>
      <c r="AU250" s="216" t="s">
        <v>82</v>
      </c>
      <c r="AY250" s="16" t="s">
        <v>121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6" t="s">
        <v>80</v>
      </c>
      <c r="BK250" s="217">
        <f>ROUND(I250*H250,2)</f>
        <v>0</v>
      </c>
      <c r="BL250" s="16" t="s">
        <v>455</v>
      </c>
      <c r="BM250" s="216" t="s">
        <v>678</v>
      </c>
    </row>
    <row r="251" s="2" customFormat="1">
      <c r="A251" s="37"/>
      <c r="B251" s="38"/>
      <c r="C251" s="39"/>
      <c r="D251" s="218" t="s">
        <v>130</v>
      </c>
      <c r="E251" s="39"/>
      <c r="F251" s="219" t="s">
        <v>488</v>
      </c>
      <c r="G251" s="39"/>
      <c r="H251" s="39"/>
      <c r="I251" s="220"/>
      <c r="J251" s="39"/>
      <c r="K251" s="39"/>
      <c r="L251" s="43"/>
      <c r="M251" s="234"/>
      <c r="N251" s="235"/>
      <c r="O251" s="236"/>
      <c r="P251" s="236"/>
      <c r="Q251" s="236"/>
      <c r="R251" s="236"/>
      <c r="S251" s="236"/>
      <c r="T251" s="2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82</v>
      </c>
    </row>
    <row r="252" s="2" customFormat="1" ht="6.96" customHeight="1">
      <c r="A252" s="37"/>
      <c r="B252" s="58"/>
      <c r="C252" s="59"/>
      <c r="D252" s="59"/>
      <c r="E252" s="59"/>
      <c r="F252" s="59"/>
      <c r="G252" s="59"/>
      <c r="H252" s="59"/>
      <c r="I252" s="59"/>
      <c r="J252" s="59"/>
      <c r="K252" s="59"/>
      <c r="L252" s="43"/>
      <c r="M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</row>
  </sheetData>
  <sheetProtection sheet="1" autoFilter="0" formatColumns="0" formatRows="0" objects="1" scenarios="1" spinCount="100000" saltValue="Qfw9DqGg9OyUG5ImjqQwDW1k4PhiNqlBPYrpgn+AFYu/63OZ0P+696iL0cG3aw/AZRZERHHGEtuwjXHcPTXyAw==" hashValue="W3qGhSgodY5mclxyy9++70I2N//4nl/Zsm2rGzIocVm+859wi7PCSS4dC+77atiB/ZpWUgQKfOXmVD49t3wl4A==" algorithmName="SHA-512" password="CC7B"/>
  <autoFilter ref="C86:K2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6" r:id="rId2" display="https://podminky.urs.cz/item/CS_URS_2025_01/210204011"/>
    <hyperlink ref="F100" r:id="rId3" display="https://podminky.urs.cz/item/CS_URS_2025_01/210204104"/>
    <hyperlink ref="F103" r:id="rId4" display="https://podminky.urs.cz/item/CS_URS_2025_01/210204106"/>
    <hyperlink ref="F106" r:id="rId5" display="https://podminky.urs.cz/item/CS_URS_2025_01/210204100"/>
    <hyperlink ref="F109" r:id="rId6" display="https://podminky.urs.cz/item/CS_URS_2025_01/210204202"/>
    <hyperlink ref="F113" r:id="rId7" display="https://podminky.urs.cz/item/CS_URS_2025_01/210812011"/>
    <hyperlink ref="F117" r:id="rId8" display="https://podminky.urs.cz/item/CS_URS_2025_01/210812061"/>
    <hyperlink ref="F120" r:id="rId9" display="https://podminky.urs.cz/item/CS_URS_2025_01/210902011"/>
    <hyperlink ref="F123" r:id="rId10" display="https://podminky.urs.cz/item/CS_URS_2025_01/210812065"/>
    <hyperlink ref="F126" r:id="rId11" display="https://podminky.urs.cz/item/CS_URS_2025_01/210101233"/>
    <hyperlink ref="F130" r:id="rId12" display="https://podminky.urs.cz/item/CS_URS_2025_01/210220022"/>
    <hyperlink ref="F135" r:id="rId13" display="https://podminky.urs.cz/item/CS_URS_2025_01/460791113"/>
    <hyperlink ref="F138" r:id="rId14" display="https://podminky.urs.cz/item/CS_URS_2025_01/741110002"/>
    <hyperlink ref="F141" r:id="rId15" display="https://podminky.urs.cz/item/CS_URS_2025_01/460932132"/>
    <hyperlink ref="F144" r:id="rId16" display="https://podminky.urs.cz/item/CS_URS_2025_01/741910601"/>
    <hyperlink ref="F147" r:id="rId17" display="https://podminky.urs.cz/item/CS_URS_2025_01/741112022"/>
    <hyperlink ref="F150" r:id="rId18" display="https://podminky.urs.cz/item/CS_URS_2025_01/210100001"/>
    <hyperlink ref="F152" r:id="rId19" display="https://podminky.urs.cz/item/CS_URS_2025_01/210100003"/>
    <hyperlink ref="F154" r:id="rId20" display="https://podminky.urs.cz/item/CS_URS_2025_01/218202016"/>
    <hyperlink ref="F156" r:id="rId21" display="https://podminky.urs.cz/item/CS_URS_2025_01/218204011"/>
    <hyperlink ref="F158" r:id="rId22" display="https://podminky.urs.cz/item/CS_URS_2025_01/218204104"/>
    <hyperlink ref="F160" r:id="rId23" display="https://podminky.urs.cz/item/CS_URS_2025_01/218204113"/>
    <hyperlink ref="F162" r:id="rId24" display="https://podminky.urs.cz/item/CS_URS_2025_01/218204125"/>
    <hyperlink ref="F164" r:id="rId25" display="https://podminky.urs.cz/item/CS_URS_2025_01/218204202"/>
    <hyperlink ref="F166" r:id="rId26" display="https://podminky.urs.cz/item/CS_URS_2025_01/218100001"/>
    <hyperlink ref="F168" r:id="rId27" display="https://podminky.urs.cz/item/CS_URS_2025_01/218100003"/>
    <hyperlink ref="F170" r:id="rId28" display="https://podminky.urs.cz/item/CS_URS_2025_01/218900601"/>
    <hyperlink ref="F176" r:id="rId29" display="https://podminky.urs.cz/item/CS_URS_2025_01/460010023"/>
    <hyperlink ref="F178" r:id="rId30" display="https://podminky.urs.cz/item/CS_URS_2025_01/460091112"/>
    <hyperlink ref="F180" r:id="rId31" display="https://podminky.urs.cz/item/CS_URS_2025_01/460131113"/>
    <hyperlink ref="F182" r:id="rId32" display="https://podminky.urs.cz/item/CS_URS_2025_01/460391123"/>
    <hyperlink ref="F184" r:id="rId33" display="https://podminky.urs.cz/item/CS_URS_2025_01/460191113"/>
    <hyperlink ref="F186" r:id="rId34" display="https://podminky.urs.cz/item/CS_URS_2025_01/460161172"/>
    <hyperlink ref="F188" r:id="rId35" display="https://podminky.urs.cz/item/CS_URS_2025_01/460431182"/>
    <hyperlink ref="F190" r:id="rId36" display="https://podminky.urs.cz/item/CS_URS_2025_01/460661111"/>
    <hyperlink ref="F192" r:id="rId37" display="https://podminky.urs.cz/item/CS_URS_2025_01/460671114"/>
    <hyperlink ref="F194" r:id="rId38" display="https://podminky.urs.cz/item/CS_URS_2025_01/460030011"/>
    <hyperlink ref="F196" r:id="rId39" display="https://podminky.urs.cz/item/CS_URS_2025_01/460581111"/>
    <hyperlink ref="F198" r:id="rId40" display="https://podminky.urs.cz/item/CS_URS_2025_01/460371111"/>
    <hyperlink ref="F200" r:id="rId41" display="https://podminky.urs.cz/item/CS_URS_2025_01/460381111"/>
    <hyperlink ref="F202" r:id="rId42" display="https://podminky.urs.cz/item/CS_URS_2025_01/468051121"/>
    <hyperlink ref="F204" r:id="rId43" display="https://podminky.urs.cz/item/CS_URS_2025_01/468081313"/>
    <hyperlink ref="F206" r:id="rId44" display="https://podminky.urs.cz/item/CS_URS_2025_01/460641411"/>
    <hyperlink ref="F208" r:id="rId45" display="https://podminky.urs.cz/item/CS_URS_2025_01/460641412"/>
    <hyperlink ref="F210" r:id="rId46" display="https://podminky.urs.cz/item/CS_URS_2025_01/460641113"/>
    <hyperlink ref="F214" r:id="rId47" display="https://podminky.urs.cz/item/CS_URS_2025_01/469972111"/>
    <hyperlink ref="F216" r:id="rId48" display="https://podminky.urs.cz/item/CS_URS_2025_01/469972121"/>
    <hyperlink ref="F218" r:id="rId49" display="https://podminky.urs.cz/item/CS_URS_2025_01/460361111"/>
    <hyperlink ref="F220" r:id="rId50" display="https://podminky.urs.cz/item/CS_URS_2025_01/469973114"/>
    <hyperlink ref="F222" r:id="rId51" display="https://podminky.urs.cz/item/CS_URS_2025_01/469973115"/>
    <hyperlink ref="F224" r:id="rId52" display="https://podminky.urs.cz/item/CS_URS_2025_01/469973116"/>
    <hyperlink ref="F226" r:id="rId53" display="https://podminky.urs.cz/item/CS_URS_2025_01/460030022"/>
    <hyperlink ref="F228" r:id="rId54" display="https://podminky.urs.cz/item/CS_URS_2025_01/460871163"/>
    <hyperlink ref="F230" r:id="rId55" display="https://podminky.urs.cz/item/CS_URS_2025_01/460881212"/>
    <hyperlink ref="F232" r:id="rId56" display="https://podminky.urs.cz/item/CS_URS_2025_01/468011144"/>
    <hyperlink ref="F234" r:id="rId57" display="https://podminky.urs.cz/item/CS_URS_2025_01/468041125"/>
    <hyperlink ref="F238" r:id="rId58" display="https://podminky.urs.cz/item/CS_URS_2025_01/013254000"/>
    <hyperlink ref="F240" r:id="rId59" display="https://podminky.urs.cz/item/CS_URS_2025_01/210280003"/>
    <hyperlink ref="F243" r:id="rId60" display="https://podminky.urs.cz/item/CS_URS_2025_01/030001000"/>
    <hyperlink ref="F245" r:id="rId61" display="https://podminky.urs.cz/item/CS_URS_2025_01/034303000"/>
    <hyperlink ref="F248" r:id="rId62" display="https://podminky.urs.cz/item/CS_URS_2025_01/045303000"/>
    <hyperlink ref="F251" r:id="rId63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(Pardubicko)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679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ROUND((SUM(BE87:BE194)),  2)</f>
        <v>0</v>
      </c>
      <c r="G33" s="37"/>
      <c r="H33" s="37"/>
      <c r="I33" s="147">
        <v>0.20999999999999999</v>
      </c>
      <c r="J33" s="146">
        <f>ROUND(((SUM(BE87:BE194))*I33),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ROUND((SUM(BF87:BF194)),  2)</f>
        <v>0</v>
      </c>
      <c r="G34" s="37"/>
      <c r="H34" s="37"/>
      <c r="I34" s="147">
        <v>0.12</v>
      </c>
      <c r="J34" s="146">
        <f>ROUND(((SUM(BF87:BF194))*I34),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ROUND((SUM(BG87:BG194)),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ROUND((SUM(BH87:BH194)),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ROUND((SUM(BI87:BI194)),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(Pardubicko)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SO08 - Přelouč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J143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100</v>
      </c>
      <c r="E63" s="167"/>
      <c r="F63" s="167"/>
      <c r="G63" s="167"/>
      <c r="H63" s="167"/>
      <c r="I63" s="167"/>
      <c r="J63" s="168">
        <f>J178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101</v>
      </c>
      <c r="E64" s="173"/>
      <c r="F64" s="173"/>
      <c r="G64" s="173"/>
      <c r="H64" s="173"/>
      <c r="I64" s="173"/>
      <c r="J64" s="174">
        <f>J179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102</v>
      </c>
      <c r="E65" s="173"/>
      <c r="F65" s="173"/>
      <c r="G65" s="173"/>
      <c r="H65" s="173"/>
      <c r="I65" s="173"/>
      <c r="J65" s="174">
        <f>J184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103</v>
      </c>
      <c r="E66" s="173"/>
      <c r="F66" s="173"/>
      <c r="G66" s="173"/>
      <c r="H66" s="173"/>
      <c r="I66" s="173"/>
      <c r="J66" s="174">
        <f>J189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104</v>
      </c>
      <c r="E67" s="173"/>
      <c r="F67" s="173"/>
      <c r="G67" s="173"/>
      <c r="H67" s="173"/>
      <c r="I67" s="173"/>
      <c r="J67" s="174">
        <f>J192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105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(Pardubicko)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90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SO08 - Přelouč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106</v>
      </c>
      <c r="D86" s="179" t="s">
        <v>57</v>
      </c>
      <c r="E86" s="179" t="s">
        <v>53</v>
      </c>
      <c r="F86" s="179" t="s">
        <v>54</v>
      </c>
      <c r="G86" s="179" t="s">
        <v>107</v>
      </c>
      <c r="H86" s="179" t="s">
        <v>108</v>
      </c>
      <c r="I86" s="179" t="s">
        <v>109</v>
      </c>
      <c r="J86" s="180" t="s">
        <v>94</v>
      </c>
      <c r="K86" s="181" t="s">
        <v>110</v>
      </c>
      <c r="L86" s="182"/>
      <c r="M86" s="91" t="s">
        <v>19</v>
      </c>
      <c r="N86" s="92" t="s">
        <v>42</v>
      </c>
      <c r="O86" s="92" t="s">
        <v>111</v>
      </c>
      <c r="P86" s="92" t="s">
        <v>112</v>
      </c>
      <c r="Q86" s="92" t="s">
        <v>113</v>
      </c>
      <c r="R86" s="92" t="s">
        <v>114</v>
      </c>
      <c r="S86" s="92" t="s">
        <v>115</v>
      </c>
      <c r="T86" s="93" t="s">
        <v>116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117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P88+P178</f>
        <v>0</v>
      </c>
      <c r="Q87" s="95"/>
      <c r="R87" s="185">
        <f>R88+R178</f>
        <v>0.56914200000000004</v>
      </c>
      <c r="S87" s="95"/>
      <c r="T87" s="186">
        <f>T88+T178</f>
        <v>4.8510000000000009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95</v>
      </c>
      <c r="BK87" s="187">
        <f>BK88+BK178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118</v>
      </c>
      <c r="F88" s="191" t="s">
        <v>119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P89+P143</f>
        <v>0</v>
      </c>
      <c r="Q88" s="196"/>
      <c r="R88" s="197">
        <f>R89+R143</f>
        <v>0.56914200000000004</v>
      </c>
      <c r="S88" s="196"/>
      <c r="T88" s="198">
        <f>T89+T143</f>
        <v>4.8510000000000009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120</v>
      </c>
      <c r="AT88" s="200" t="s">
        <v>71</v>
      </c>
      <c r="AU88" s="200" t="s">
        <v>72</v>
      </c>
      <c r="AY88" s="199" t="s">
        <v>121</v>
      </c>
      <c r="BK88" s="201">
        <f>BK89+BK143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122</v>
      </c>
      <c r="F89" s="202" t="s">
        <v>123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SUM(P90:P142)</f>
        <v>0</v>
      </c>
      <c r="Q89" s="196"/>
      <c r="R89" s="197">
        <f>SUM(R90:R142)</f>
        <v>0.56427000000000005</v>
      </c>
      <c r="S89" s="196"/>
      <c r="T89" s="198">
        <f>SUM(T90:T142)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120</v>
      </c>
      <c r="AT89" s="200" t="s">
        <v>71</v>
      </c>
      <c r="AU89" s="200" t="s">
        <v>80</v>
      </c>
      <c r="AY89" s="199" t="s">
        <v>121</v>
      </c>
      <c r="BK89" s="201">
        <f>SUM(BK90:BK142)</f>
        <v>0</v>
      </c>
    </row>
    <row r="90" s="2" customFormat="1" ht="33" customHeight="1">
      <c r="A90" s="37"/>
      <c r="B90" s="38"/>
      <c r="C90" s="204" t="s">
        <v>80</v>
      </c>
      <c r="D90" s="204" t="s">
        <v>124</v>
      </c>
      <c r="E90" s="205" t="s">
        <v>125</v>
      </c>
      <c r="F90" s="206" t="s">
        <v>126</v>
      </c>
      <c r="G90" s="207" t="s">
        <v>127</v>
      </c>
      <c r="H90" s="208">
        <v>3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128</v>
      </c>
      <c r="AT90" s="216" t="s">
        <v>124</v>
      </c>
      <c r="AU90" s="216" t="s">
        <v>82</v>
      </c>
      <c r="AY90" s="16" t="s">
        <v>121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128</v>
      </c>
      <c r="BM90" s="216" t="s">
        <v>680</v>
      </c>
    </row>
    <row r="91" s="2" customFormat="1">
      <c r="A91" s="37"/>
      <c r="B91" s="38"/>
      <c r="C91" s="39"/>
      <c r="D91" s="218" t="s">
        <v>130</v>
      </c>
      <c r="E91" s="39"/>
      <c r="F91" s="219" t="s">
        <v>131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130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118</v>
      </c>
      <c r="E92" s="224" t="s">
        <v>681</v>
      </c>
      <c r="F92" s="225" t="s">
        <v>682</v>
      </c>
      <c r="G92" s="226" t="s">
        <v>134</v>
      </c>
      <c r="H92" s="227">
        <v>3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135</v>
      </c>
      <c r="AT92" s="216" t="s">
        <v>118</v>
      </c>
      <c r="AU92" s="216" t="s">
        <v>82</v>
      </c>
      <c r="AY92" s="16" t="s">
        <v>121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128</v>
      </c>
      <c r="BM92" s="216" t="s">
        <v>683</v>
      </c>
    </row>
    <row r="93" s="2" customFormat="1" ht="16.5" customHeight="1">
      <c r="A93" s="37"/>
      <c r="B93" s="38"/>
      <c r="C93" s="204" t="s">
        <v>120</v>
      </c>
      <c r="D93" s="204" t="s">
        <v>124</v>
      </c>
      <c r="E93" s="205" t="s">
        <v>141</v>
      </c>
      <c r="F93" s="206" t="s">
        <v>142</v>
      </c>
      <c r="G93" s="207" t="s">
        <v>134</v>
      </c>
      <c r="H93" s="208">
        <v>3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128</v>
      </c>
      <c r="AT93" s="216" t="s">
        <v>124</v>
      </c>
      <c r="AU93" s="216" t="s">
        <v>82</v>
      </c>
      <c r="AY93" s="16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128</v>
      </c>
      <c r="BM93" s="216" t="s">
        <v>684</v>
      </c>
    </row>
    <row r="94" s="2" customFormat="1" ht="24.15" customHeight="1">
      <c r="A94" s="37"/>
      <c r="B94" s="38"/>
      <c r="C94" s="204" t="s">
        <v>140</v>
      </c>
      <c r="D94" s="204" t="s">
        <v>124</v>
      </c>
      <c r="E94" s="205" t="s">
        <v>145</v>
      </c>
      <c r="F94" s="206" t="s">
        <v>146</v>
      </c>
      <c r="G94" s="207" t="s">
        <v>127</v>
      </c>
      <c r="H94" s="208">
        <v>3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128</v>
      </c>
      <c r="AT94" s="216" t="s">
        <v>124</v>
      </c>
      <c r="AU94" s="216" t="s">
        <v>82</v>
      </c>
      <c r="AY94" s="16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128</v>
      </c>
      <c r="BM94" s="216" t="s">
        <v>685</v>
      </c>
    </row>
    <row r="95" s="2" customFormat="1">
      <c r="A95" s="37"/>
      <c r="B95" s="38"/>
      <c r="C95" s="39"/>
      <c r="D95" s="218" t="s">
        <v>130</v>
      </c>
      <c r="E95" s="39"/>
      <c r="F95" s="219" t="s">
        <v>148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130</v>
      </c>
      <c r="AU95" s="16" t="s">
        <v>82</v>
      </c>
    </row>
    <row r="96" s="2" customFormat="1" ht="16.5" customHeight="1">
      <c r="A96" s="37"/>
      <c r="B96" s="38"/>
      <c r="C96" s="223" t="s">
        <v>144</v>
      </c>
      <c r="D96" s="223" t="s">
        <v>118</v>
      </c>
      <c r="E96" s="224" t="s">
        <v>150</v>
      </c>
      <c r="F96" s="225" t="s">
        <v>151</v>
      </c>
      <c r="G96" s="226" t="s">
        <v>127</v>
      </c>
      <c r="H96" s="227">
        <v>3</v>
      </c>
      <c r="I96" s="228"/>
      <c r="J96" s="229">
        <f>ROUND(I96*H96,2)</f>
        <v>0</v>
      </c>
      <c r="K96" s="230"/>
      <c r="L96" s="231"/>
      <c r="M96" s="232" t="s">
        <v>19</v>
      </c>
      <c r="N96" s="233" t="s">
        <v>43</v>
      </c>
      <c r="O96" s="83"/>
      <c r="P96" s="214">
        <f>O96*H96</f>
        <v>0</v>
      </c>
      <c r="Q96" s="214">
        <v>0.127</v>
      </c>
      <c r="R96" s="214">
        <f>Q96*H96</f>
        <v>0.38100000000000001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152</v>
      </c>
      <c r="AT96" s="216" t="s">
        <v>118</v>
      </c>
      <c r="AU96" s="216" t="s">
        <v>82</v>
      </c>
      <c r="AY96" s="16" t="s">
        <v>121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152</v>
      </c>
      <c r="BM96" s="216" t="s">
        <v>686</v>
      </c>
    </row>
    <row r="97" s="2" customFormat="1" ht="16.5" customHeight="1">
      <c r="A97" s="37"/>
      <c r="B97" s="38"/>
      <c r="C97" s="223" t="s">
        <v>149</v>
      </c>
      <c r="D97" s="223" t="s">
        <v>118</v>
      </c>
      <c r="E97" s="224" t="s">
        <v>155</v>
      </c>
      <c r="F97" s="225" t="s">
        <v>156</v>
      </c>
      <c r="G97" s="226" t="s">
        <v>127</v>
      </c>
      <c r="H97" s="227">
        <v>3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43</v>
      </c>
      <c r="O97" s="83"/>
      <c r="P97" s="214">
        <f>O97*H97</f>
        <v>0</v>
      </c>
      <c r="Q97" s="214">
        <v>0.0016000000000000001</v>
      </c>
      <c r="R97" s="214">
        <f>Q97*H97</f>
        <v>0.0048000000000000004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152</v>
      </c>
      <c r="AT97" s="216" t="s">
        <v>118</v>
      </c>
      <c r="AU97" s="216" t="s">
        <v>82</v>
      </c>
      <c r="AY97" s="16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152</v>
      </c>
      <c r="BM97" s="216" t="s">
        <v>687</v>
      </c>
    </row>
    <row r="98" s="2" customFormat="1" ht="24.15" customHeight="1">
      <c r="A98" s="37"/>
      <c r="B98" s="38"/>
      <c r="C98" s="204" t="s">
        <v>154</v>
      </c>
      <c r="D98" s="204" t="s">
        <v>124</v>
      </c>
      <c r="E98" s="205" t="s">
        <v>159</v>
      </c>
      <c r="F98" s="206" t="s">
        <v>160</v>
      </c>
      <c r="G98" s="207" t="s">
        <v>127</v>
      </c>
      <c r="H98" s="208">
        <v>3</v>
      </c>
      <c r="I98" s="209"/>
      <c r="J98" s="210">
        <f>ROUND(I98*H98,2)</f>
        <v>0</v>
      </c>
      <c r="K98" s="211"/>
      <c r="L98" s="43"/>
      <c r="M98" s="212" t="s">
        <v>19</v>
      </c>
      <c r="N98" s="213" t="s">
        <v>43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128</v>
      </c>
      <c r="AT98" s="216" t="s">
        <v>124</v>
      </c>
      <c r="AU98" s="216" t="s">
        <v>82</v>
      </c>
      <c r="AY98" s="16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128</v>
      </c>
      <c r="BM98" s="216" t="s">
        <v>688</v>
      </c>
    </row>
    <row r="99" s="2" customFormat="1">
      <c r="A99" s="37"/>
      <c r="B99" s="38"/>
      <c r="C99" s="39"/>
      <c r="D99" s="218" t="s">
        <v>130</v>
      </c>
      <c r="E99" s="39"/>
      <c r="F99" s="219" t="s">
        <v>162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130</v>
      </c>
      <c r="AU99" s="16" t="s">
        <v>82</v>
      </c>
    </row>
    <row r="100" s="2" customFormat="1" ht="33" customHeight="1">
      <c r="A100" s="37"/>
      <c r="B100" s="38"/>
      <c r="C100" s="223" t="s">
        <v>158</v>
      </c>
      <c r="D100" s="223" t="s">
        <v>118</v>
      </c>
      <c r="E100" s="224" t="s">
        <v>502</v>
      </c>
      <c r="F100" s="225" t="s">
        <v>503</v>
      </c>
      <c r="G100" s="226" t="s">
        <v>127</v>
      </c>
      <c r="H100" s="227">
        <v>3</v>
      </c>
      <c r="I100" s="228"/>
      <c r="J100" s="229">
        <f>ROUND(I100*H100,2)</f>
        <v>0</v>
      </c>
      <c r="K100" s="230"/>
      <c r="L100" s="231"/>
      <c r="M100" s="232" t="s">
        <v>19</v>
      </c>
      <c r="N100" s="233" t="s">
        <v>43</v>
      </c>
      <c r="O100" s="83"/>
      <c r="P100" s="214">
        <f>O100*H100</f>
        <v>0</v>
      </c>
      <c r="Q100" s="214">
        <v>0.034200000000000001</v>
      </c>
      <c r="R100" s="214">
        <f>Q100*H100</f>
        <v>0.1026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152</v>
      </c>
      <c r="AT100" s="216" t="s">
        <v>118</v>
      </c>
      <c r="AU100" s="216" t="s">
        <v>82</v>
      </c>
      <c r="AY100" s="16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152</v>
      </c>
      <c r="BM100" s="216" t="s">
        <v>689</v>
      </c>
    </row>
    <row r="101" s="2" customFormat="1" ht="16.5" customHeight="1">
      <c r="A101" s="37"/>
      <c r="B101" s="38"/>
      <c r="C101" s="204" t="s">
        <v>163</v>
      </c>
      <c r="D101" s="204" t="s">
        <v>124</v>
      </c>
      <c r="E101" s="205" t="s">
        <v>180</v>
      </c>
      <c r="F101" s="206" t="s">
        <v>181</v>
      </c>
      <c r="G101" s="207" t="s">
        <v>127</v>
      </c>
      <c r="H101" s="208">
        <v>3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128</v>
      </c>
      <c r="AT101" s="216" t="s">
        <v>124</v>
      </c>
      <c r="AU101" s="216" t="s">
        <v>82</v>
      </c>
      <c r="AY101" s="16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128</v>
      </c>
      <c r="BM101" s="216" t="s">
        <v>690</v>
      </c>
    </row>
    <row r="102" s="2" customFormat="1">
      <c r="A102" s="37"/>
      <c r="B102" s="38"/>
      <c r="C102" s="39"/>
      <c r="D102" s="218" t="s">
        <v>130</v>
      </c>
      <c r="E102" s="39"/>
      <c r="F102" s="219" t="s">
        <v>183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130</v>
      </c>
      <c r="AU102" s="16" t="s">
        <v>82</v>
      </c>
    </row>
    <row r="103" s="2" customFormat="1" ht="16.5" customHeight="1">
      <c r="A103" s="37"/>
      <c r="B103" s="38"/>
      <c r="C103" s="223" t="s">
        <v>167</v>
      </c>
      <c r="D103" s="223" t="s">
        <v>118</v>
      </c>
      <c r="E103" s="224" t="s">
        <v>185</v>
      </c>
      <c r="F103" s="225" t="s">
        <v>186</v>
      </c>
      <c r="G103" s="226" t="s">
        <v>127</v>
      </c>
      <c r="H103" s="227">
        <v>3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43</v>
      </c>
      <c r="O103" s="83"/>
      <c r="P103" s="214">
        <f>O103*H103</f>
        <v>0</v>
      </c>
      <c r="Q103" s="214">
        <v>0.00029999999999999997</v>
      </c>
      <c r="R103" s="214">
        <f>Q103*H103</f>
        <v>0.00089999999999999998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152</v>
      </c>
      <c r="AT103" s="216" t="s">
        <v>118</v>
      </c>
      <c r="AU103" s="216" t="s">
        <v>82</v>
      </c>
      <c r="AY103" s="16" t="s">
        <v>121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152</v>
      </c>
      <c r="BM103" s="216" t="s">
        <v>691</v>
      </c>
    </row>
    <row r="104" s="2" customFormat="1" ht="49.05" customHeight="1">
      <c r="A104" s="37"/>
      <c r="B104" s="38"/>
      <c r="C104" s="204" t="s">
        <v>172</v>
      </c>
      <c r="D104" s="204" t="s">
        <v>124</v>
      </c>
      <c r="E104" s="205" t="s">
        <v>193</v>
      </c>
      <c r="F104" s="206" t="s">
        <v>194</v>
      </c>
      <c r="G104" s="207" t="s">
        <v>195</v>
      </c>
      <c r="H104" s="208">
        <v>42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43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128</v>
      </c>
      <c r="AT104" s="216" t="s">
        <v>124</v>
      </c>
      <c r="AU104" s="216" t="s">
        <v>82</v>
      </c>
      <c r="AY104" s="16" t="s">
        <v>121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128</v>
      </c>
      <c r="BM104" s="216" t="s">
        <v>692</v>
      </c>
    </row>
    <row r="105" s="2" customFormat="1">
      <c r="A105" s="37"/>
      <c r="B105" s="38"/>
      <c r="C105" s="39"/>
      <c r="D105" s="218" t="s">
        <v>130</v>
      </c>
      <c r="E105" s="39"/>
      <c r="F105" s="219" t="s">
        <v>197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130</v>
      </c>
      <c r="AU105" s="16" t="s">
        <v>82</v>
      </c>
    </row>
    <row r="106" s="2" customFormat="1" ht="24.15" customHeight="1">
      <c r="A106" s="37"/>
      <c r="B106" s="38"/>
      <c r="C106" s="223" t="s">
        <v>8</v>
      </c>
      <c r="D106" s="223" t="s">
        <v>118</v>
      </c>
      <c r="E106" s="224" t="s">
        <v>199</v>
      </c>
      <c r="F106" s="225" t="s">
        <v>200</v>
      </c>
      <c r="G106" s="226" t="s">
        <v>195</v>
      </c>
      <c r="H106" s="227">
        <v>42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0.00012</v>
      </c>
      <c r="R106" s="214">
        <f>Q106*H106</f>
        <v>0.0050400000000000002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152</v>
      </c>
      <c r="AT106" s="216" t="s">
        <v>118</v>
      </c>
      <c r="AU106" s="216" t="s">
        <v>82</v>
      </c>
      <c r="AY106" s="16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152</v>
      </c>
      <c r="BM106" s="216" t="s">
        <v>693</v>
      </c>
    </row>
    <row r="107" s="2" customFormat="1" ht="44.25" customHeight="1">
      <c r="A107" s="37"/>
      <c r="B107" s="38"/>
      <c r="C107" s="204" t="s">
        <v>179</v>
      </c>
      <c r="D107" s="204" t="s">
        <v>124</v>
      </c>
      <c r="E107" s="205" t="s">
        <v>203</v>
      </c>
      <c r="F107" s="206" t="s">
        <v>204</v>
      </c>
      <c r="G107" s="207" t="s">
        <v>195</v>
      </c>
      <c r="H107" s="208">
        <v>15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128</v>
      </c>
      <c r="AT107" s="216" t="s">
        <v>124</v>
      </c>
      <c r="AU107" s="216" t="s">
        <v>82</v>
      </c>
      <c r="AY107" s="16" t="s">
        <v>121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128</v>
      </c>
      <c r="BM107" s="216" t="s">
        <v>694</v>
      </c>
    </row>
    <row r="108" s="2" customFormat="1">
      <c r="A108" s="37"/>
      <c r="B108" s="38"/>
      <c r="C108" s="39"/>
      <c r="D108" s="218" t="s">
        <v>130</v>
      </c>
      <c r="E108" s="39"/>
      <c r="F108" s="219" t="s">
        <v>206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130</v>
      </c>
      <c r="AU108" s="16" t="s">
        <v>82</v>
      </c>
    </row>
    <row r="109" s="2" customFormat="1" ht="24.15" customHeight="1">
      <c r="A109" s="37"/>
      <c r="B109" s="38"/>
      <c r="C109" s="223" t="s">
        <v>184</v>
      </c>
      <c r="D109" s="223" t="s">
        <v>118</v>
      </c>
      <c r="E109" s="224" t="s">
        <v>208</v>
      </c>
      <c r="F109" s="225" t="s">
        <v>209</v>
      </c>
      <c r="G109" s="226" t="s">
        <v>195</v>
      </c>
      <c r="H109" s="227">
        <v>9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0.00036000000000000002</v>
      </c>
      <c r="R109" s="214">
        <f>Q109*H109</f>
        <v>0.0032400000000000003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152</v>
      </c>
      <c r="AT109" s="216" t="s">
        <v>118</v>
      </c>
      <c r="AU109" s="216" t="s">
        <v>82</v>
      </c>
      <c r="AY109" s="16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152</v>
      </c>
      <c r="BM109" s="216" t="s">
        <v>695</v>
      </c>
    </row>
    <row r="110" s="2" customFormat="1" ht="24.15" customHeight="1">
      <c r="A110" s="37"/>
      <c r="B110" s="38"/>
      <c r="C110" s="223" t="s">
        <v>188</v>
      </c>
      <c r="D110" s="223" t="s">
        <v>118</v>
      </c>
      <c r="E110" s="224" t="s">
        <v>696</v>
      </c>
      <c r="F110" s="225" t="s">
        <v>697</v>
      </c>
      <c r="G110" s="226" t="s">
        <v>195</v>
      </c>
      <c r="H110" s="227">
        <v>6</v>
      </c>
      <c r="I110" s="228"/>
      <c r="J110" s="229">
        <f>ROUND(I110*H110,2)</f>
        <v>0</v>
      </c>
      <c r="K110" s="230"/>
      <c r="L110" s="231"/>
      <c r="M110" s="232" t="s">
        <v>19</v>
      </c>
      <c r="N110" s="233" t="s">
        <v>43</v>
      </c>
      <c r="O110" s="83"/>
      <c r="P110" s="214">
        <f>O110*H110</f>
        <v>0</v>
      </c>
      <c r="Q110" s="214">
        <v>0.00060999999999999997</v>
      </c>
      <c r="R110" s="214">
        <f>Q110*H110</f>
        <v>0.0036600000000000001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152</v>
      </c>
      <c r="AT110" s="216" t="s">
        <v>118</v>
      </c>
      <c r="AU110" s="216" t="s">
        <v>82</v>
      </c>
      <c r="AY110" s="16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152</v>
      </c>
      <c r="BM110" s="216" t="s">
        <v>698</v>
      </c>
    </row>
    <row r="111" s="2" customFormat="1" ht="37.8" customHeight="1">
      <c r="A111" s="37"/>
      <c r="B111" s="38"/>
      <c r="C111" s="204" t="s">
        <v>192</v>
      </c>
      <c r="D111" s="204" t="s">
        <v>124</v>
      </c>
      <c r="E111" s="205" t="s">
        <v>212</v>
      </c>
      <c r="F111" s="206" t="s">
        <v>213</v>
      </c>
      <c r="G111" s="207" t="s">
        <v>127</v>
      </c>
      <c r="H111" s="208">
        <v>5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128</v>
      </c>
      <c r="AT111" s="216" t="s">
        <v>124</v>
      </c>
      <c r="AU111" s="216" t="s">
        <v>82</v>
      </c>
      <c r="AY111" s="16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128</v>
      </c>
      <c r="BM111" s="216" t="s">
        <v>699</v>
      </c>
    </row>
    <row r="112" s="2" customFormat="1">
      <c r="A112" s="37"/>
      <c r="B112" s="38"/>
      <c r="C112" s="39"/>
      <c r="D112" s="218" t="s">
        <v>130</v>
      </c>
      <c r="E112" s="39"/>
      <c r="F112" s="219" t="s">
        <v>215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130</v>
      </c>
      <c r="AU112" s="16" t="s">
        <v>82</v>
      </c>
    </row>
    <row r="113" s="2" customFormat="1" ht="24.15" customHeight="1">
      <c r="A113" s="37"/>
      <c r="B113" s="38"/>
      <c r="C113" s="223" t="s">
        <v>198</v>
      </c>
      <c r="D113" s="223" t="s">
        <v>118</v>
      </c>
      <c r="E113" s="224" t="s">
        <v>216</v>
      </c>
      <c r="F113" s="225" t="s">
        <v>217</v>
      </c>
      <c r="G113" s="226" t="s">
        <v>127</v>
      </c>
      <c r="H113" s="227">
        <v>5</v>
      </c>
      <c r="I113" s="228"/>
      <c r="J113" s="229">
        <f>ROUND(I113*H113,2)</f>
        <v>0</v>
      </c>
      <c r="K113" s="230"/>
      <c r="L113" s="231"/>
      <c r="M113" s="232" t="s">
        <v>19</v>
      </c>
      <c r="N113" s="233" t="s">
        <v>43</v>
      </c>
      <c r="O113" s="83"/>
      <c r="P113" s="214">
        <f>O113*H113</f>
        <v>0</v>
      </c>
      <c r="Q113" s="214">
        <v>0.0080999999999999996</v>
      </c>
      <c r="R113" s="214">
        <f>Q113*H113</f>
        <v>0.040499999999999994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152</v>
      </c>
      <c r="AT113" s="216" t="s">
        <v>118</v>
      </c>
      <c r="AU113" s="216" t="s">
        <v>82</v>
      </c>
      <c r="AY113" s="16" t="s">
        <v>121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152</v>
      </c>
      <c r="BM113" s="216" t="s">
        <v>700</v>
      </c>
    </row>
    <row r="114" s="2" customFormat="1" ht="49.05" customHeight="1">
      <c r="A114" s="37"/>
      <c r="B114" s="38"/>
      <c r="C114" s="204" t="s">
        <v>202</v>
      </c>
      <c r="D114" s="204" t="s">
        <v>124</v>
      </c>
      <c r="E114" s="205" t="s">
        <v>220</v>
      </c>
      <c r="F114" s="206" t="s">
        <v>221</v>
      </c>
      <c r="G114" s="207" t="s">
        <v>195</v>
      </c>
      <c r="H114" s="208">
        <v>9</v>
      </c>
      <c r="I114" s="209"/>
      <c r="J114" s="210">
        <f>ROUND(I114*H114,2)</f>
        <v>0</v>
      </c>
      <c r="K114" s="211"/>
      <c r="L114" s="43"/>
      <c r="M114" s="212" t="s">
        <v>19</v>
      </c>
      <c r="N114" s="213" t="s">
        <v>43</v>
      </c>
      <c r="O114" s="8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128</v>
      </c>
      <c r="AT114" s="216" t="s">
        <v>124</v>
      </c>
      <c r="AU114" s="216" t="s">
        <v>82</v>
      </c>
      <c r="AY114" s="16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80</v>
      </c>
      <c r="BK114" s="217">
        <f>ROUND(I114*H114,2)</f>
        <v>0</v>
      </c>
      <c r="BL114" s="16" t="s">
        <v>128</v>
      </c>
      <c r="BM114" s="216" t="s">
        <v>701</v>
      </c>
    </row>
    <row r="115" s="2" customFormat="1">
      <c r="A115" s="37"/>
      <c r="B115" s="38"/>
      <c r="C115" s="39"/>
      <c r="D115" s="218" t="s">
        <v>130</v>
      </c>
      <c r="E115" s="39"/>
      <c r="F115" s="219" t="s">
        <v>223</v>
      </c>
      <c r="G115" s="39"/>
      <c r="H115" s="39"/>
      <c r="I115" s="220"/>
      <c r="J115" s="39"/>
      <c r="K115" s="39"/>
      <c r="L115" s="43"/>
      <c r="M115" s="221"/>
      <c r="N115" s="22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130</v>
      </c>
      <c r="AU115" s="16" t="s">
        <v>82</v>
      </c>
    </row>
    <row r="116" s="2" customFormat="1" ht="16.5" customHeight="1">
      <c r="A116" s="37"/>
      <c r="B116" s="38"/>
      <c r="C116" s="223" t="s">
        <v>207</v>
      </c>
      <c r="D116" s="223" t="s">
        <v>118</v>
      </c>
      <c r="E116" s="224" t="s">
        <v>225</v>
      </c>
      <c r="F116" s="225" t="s">
        <v>226</v>
      </c>
      <c r="G116" s="226" t="s">
        <v>227</v>
      </c>
      <c r="H116" s="227">
        <v>9</v>
      </c>
      <c r="I116" s="228"/>
      <c r="J116" s="229">
        <f>ROUND(I116*H116,2)</f>
        <v>0</v>
      </c>
      <c r="K116" s="230"/>
      <c r="L116" s="231"/>
      <c r="M116" s="232" t="s">
        <v>19</v>
      </c>
      <c r="N116" s="233" t="s">
        <v>43</v>
      </c>
      <c r="O116" s="83"/>
      <c r="P116" s="214">
        <f>O116*H116</f>
        <v>0</v>
      </c>
      <c r="Q116" s="214">
        <v>0.001</v>
      </c>
      <c r="R116" s="214">
        <f>Q116*H116</f>
        <v>0.0090000000000000011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152</v>
      </c>
      <c r="AT116" s="216" t="s">
        <v>118</v>
      </c>
      <c r="AU116" s="216" t="s">
        <v>82</v>
      </c>
      <c r="AY116" s="16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152</v>
      </c>
      <c r="BM116" s="216" t="s">
        <v>702</v>
      </c>
    </row>
    <row r="117" s="2" customFormat="1" ht="16.5" customHeight="1">
      <c r="A117" s="37"/>
      <c r="B117" s="38"/>
      <c r="C117" s="223" t="s">
        <v>211</v>
      </c>
      <c r="D117" s="223" t="s">
        <v>118</v>
      </c>
      <c r="E117" s="224" t="s">
        <v>230</v>
      </c>
      <c r="F117" s="225" t="s">
        <v>231</v>
      </c>
      <c r="G117" s="226" t="s">
        <v>127</v>
      </c>
      <c r="H117" s="227">
        <v>3</v>
      </c>
      <c r="I117" s="228"/>
      <c r="J117" s="229">
        <f>ROUND(I117*H117,2)</f>
        <v>0</v>
      </c>
      <c r="K117" s="230"/>
      <c r="L117" s="231"/>
      <c r="M117" s="232" t="s">
        <v>19</v>
      </c>
      <c r="N117" s="233" t="s">
        <v>43</v>
      </c>
      <c r="O117" s="83"/>
      <c r="P117" s="214">
        <f>O117*H117</f>
        <v>0</v>
      </c>
      <c r="Q117" s="214">
        <v>0.00016000000000000001</v>
      </c>
      <c r="R117" s="214">
        <f>Q117*H117</f>
        <v>0.00048000000000000007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152</v>
      </c>
      <c r="AT117" s="216" t="s">
        <v>118</v>
      </c>
      <c r="AU117" s="216" t="s">
        <v>82</v>
      </c>
      <c r="AY117" s="16" t="s">
        <v>121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152</v>
      </c>
      <c r="BM117" s="216" t="s">
        <v>703</v>
      </c>
    </row>
    <row r="118" s="2" customFormat="1" ht="24.15" customHeight="1">
      <c r="A118" s="37"/>
      <c r="B118" s="38"/>
      <c r="C118" s="223" t="s">
        <v>7</v>
      </c>
      <c r="D118" s="223" t="s">
        <v>118</v>
      </c>
      <c r="E118" s="224" t="s">
        <v>234</v>
      </c>
      <c r="F118" s="225" t="s">
        <v>235</v>
      </c>
      <c r="G118" s="226" t="s">
        <v>127</v>
      </c>
      <c r="H118" s="227">
        <v>6</v>
      </c>
      <c r="I118" s="228"/>
      <c r="J118" s="229">
        <f>ROUND(I118*H118,2)</f>
        <v>0</v>
      </c>
      <c r="K118" s="230"/>
      <c r="L118" s="231"/>
      <c r="M118" s="232" t="s">
        <v>19</v>
      </c>
      <c r="N118" s="233" t="s">
        <v>43</v>
      </c>
      <c r="O118" s="83"/>
      <c r="P118" s="214">
        <f>O118*H118</f>
        <v>0</v>
      </c>
      <c r="Q118" s="214">
        <v>0.00069999999999999999</v>
      </c>
      <c r="R118" s="214">
        <f>Q118*H118</f>
        <v>0.0041999999999999997</v>
      </c>
      <c r="S118" s="214">
        <v>0</v>
      </c>
      <c r="T118" s="21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6" t="s">
        <v>152</v>
      </c>
      <c r="AT118" s="216" t="s">
        <v>118</v>
      </c>
      <c r="AU118" s="216" t="s">
        <v>82</v>
      </c>
      <c r="AY118" s="16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80</v>
      </c>
      <c r="BK118" s="217">
        <f>ROUND(I118*H118,2)</f>
        <v>0</v>
      </c>
      <c r="BL118" s="16" t="s">
        <v>152</v>
      </c>
      <c r="BM118" s="216" t="s">
        <v>704</v>
      </c>
    </row>
    <row r="119" s="2" customFormat="1" ht="33" customHeight="1">
      <c r="A119" s="37"/>
      <c r="B119" s="38"/>
      <c r="C119" s="204" t="s">
        <v>219</v>
      </c>
      <c r="D119" s="204" t="s">
        <v>124</v>
      </c>
      <c r="E119" s="205" t="s">
        <v>238</v>
      </c>
      <c r="F119" s="206" t="s">
        <v>239</v>
      </c>
      <c r="G119" s="207" t="s">
        <v>195</v>
      </c>
      <c r="H119" s="208">
        <v>15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128</v>
      </c>
      <c r="AT119" s="216" t="s">
        <v>124</v>
      </c>
      <c r="AU119" s="216" t="s">
        <v>82</v>
      </c>
      <c r="AY119" s="16" t="s">
        <v>121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128</v>
      </c>
      <c r="BM119" s="216" t="s">
        <v>705</v>
      </c>
    </row>
    <row r="120" s="2" customFormat="1">
      <c r="A120" s="37"/>
      <c r="B120" s="38"/>
      <c r="C120" s="39"/>
      <c r="D120" s="218" t="s">
        <v>130</v>
      </c>
      <c r="E120" s="39"/>
      <c r="F120" s="219" t="s">
        <v>241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130</v>
      </c>
      <c r="AU120" s="16" t="s">
        <v>82</v>
      </c>
    </row>
    <row r="121" s="2" customFormat="1" ht="37.8" customHeight="1">
      <c r="A121" s="37"/>
      <c r="B121" s="38"/>
      <c r="C121" s="223" t="s">
        <v>224</v>
      </c>
      <c r="D121" s="223" t="s">
        <v>118</v>
      </c>
      <c r="E121" s="224" t="s">
        <v>243</v>
      </c>
      <c r="F121" s="225" t="s">
        <v>244</v>
      </c>
      <c r="G121" s="226" t="s">
        <v>195</v>
      </c>
      <c r="H121" s="227">
        <v>15</v>
      </c>
      <c r="I121" s="228"/>
      <c r="J121" s="229">
        <f>ROUND(I121*H121,2)</f>
        <v>0</v>
      </c>
      <c r="K121" s="230"/>
      <c r="L121" s="231"/>
      <c r="M121" s="232" t="s">
        <v>19</v>
      </c>
      <c r="N121" s="233" t="s">
        <v>43</v>
      </c>
      <c r="O121" s="83"/>
      <c r="P121" s="214">
        <f>O121*H121</f>
        <v>0</v>
      </c>
      <c r="Q121" s="214">
        <v>0.00059000000000000003</v>
      </c>
      <c r="R121" s="214">
        <f>Q121*H121</f>
        <v>0.0088500000000000002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152</v>
      </c>
      <c r="AT121" s="216" t="s">
        <v>118</v>
      </c>
      <c r="AU121" s="216" t="s">
        <v>82</v>
      </c>
      <c r="AY121" s="16" t="s">
        <v>121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152</v>
      </c>
      <c r="BM121" s="216" t="s">
        <v>706</v>
      </c>
    </row>
    <row r="122" s="2" customFormat="1" ht="33" customHeight="1">
      <c r="A122" s="37"/>
      <c r="B122" s="38"/>
      <c r="C122" s="204" t="s">
        <v>229</v>
      </c>
      <c r="D122" s="204" t="s">
        <v>124</v>
      </c>
      <c r="E122" s="205" t="s">
        <v>288</v>
      </c>
      <c r="F122" s="206" t="s">
        <v>289</v>
      </c>
      <c r="G122" s="207" t="s">
        <v>127</v>
      </c>
      <c r="H122" s="208">
        <v>18</v>
      </c>
      <c r="I122" s="209"/>
      <c r="J122" s="210">
        <f>ROUND(I122*H122,2)</f>
        <v>0</v>
      </c>
      <c r="K122" s="211"/>
      <c r="L122" s="43"/>
      <c r="M122" s="212" t="s">
        <v>19</v>
      </c>
      <c r="N122" s="213" t="s">
        <v>43</v>
      </c>
      <c r="O122" s="8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128</v>
      </c>
      <c r="AT122" s="216" t="s">
        <v>124</v>
      </c>
      <c r="AU122" s="216" t="s">
        <v>82</v>
      </c>
      <c r="AY122" s="16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80</v>
      </c>
      <c r="BK122" s="217">
        <f>ROUND(I122*H122,2)</f>
        <v>0</v>
      </c>
      <c r="BL122" s="16" t="s">
        <v>128</v>
      </c>
      <c r="BM122" s="216" t="s">
        <v>707</v>
      </c>
    </row>
    <row r="123" s="2" customFormat="1">
      <c r="A123" s="37"/>
      <c r="B123" s="38"/>
      <c r="C123" s="39"/>
      <c r="D123" s="218" t="s">
        <v>130</v>
      </c>
      <c r="E123" s="39"/>
      <c r="F123" s="219" t="s">
        <v>291</v>
      </c>
      <c r="G123" s="39"/>
      <c r="H123" s="39"/>
      <c r="I123" s="220"/>
      <c r="J123" s="39"/>
      <c r="K123" s="39"/>
      <c r="L123" s="43"/>
      <c r="M123" s="221"/>
      <c r="N123" s="222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130</v>
      </c>
      <c r="AU123" s="16" t="s">
        <v>82</v>
      </c>
    </row>
    <row r="124" s="2" customFormat="1" ht="33" customHeight="1">
      <c r="A124" s="37"/>
      <c r="B124" s="38"/>
      <c r="C124" s="204" t="s">
        <v>233</v>
      </c>
      <c r="D124" s="204" t="s">
        <v>124</v>
      </c>
      <c r="E124" s="205" t="s">
        <v>293</v>
      </c>
      <c r="F124" s="206" t="s">
        <v>294</v>
      </c>
      <c r="G124" s="207" t="s">
        <v>127</v>
      </c>
      <c r="H124" s="208">
        <v>20</v>
      </c>
      <c r="I124" s="209"/>
      <c r="J124" s="210">
        <f>ROUND(I124*H124,2)</f>
        <v>0</v>
      </c>
      <c r="K124" s="211"/>
      <c r="L124" s="43"/>
      <c r="M124" s="212" t="s">
        <v>19</v>
      </c>
      <c r="N124" s="213" t="s">
        <v>43</v>
      </c>
      <c r="O124" s="8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128</v>
      </c>
      <c r="AT124" s="216" t="s">
        <v>124</v>
      </c>
      <c r="AU124" s="216" t="s">
        <v>82</v>
      </c>
      <c r="AY124" s="16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128</v>
      </c>
      <c r="BM124" s="216" t="s">
        <v>708</v>
      </c>
    </row>
    <row r="125" s="2" customFormat="1">
      <c r="A125" s="37"/>
      <c r="B125" s="38"/>
      <c r="C125" s="39"/>
      <c r="D125" s="218" t="s">
        <v>130</v>
      </c>
      <c r="E125" s="39"/>
      <c r="F125" s="219" t="s">
        <v>296</v>
      </c>
      <c r="G125" s="39"/>
      <c r="H125" s="39"/>
      <c r="I125" s="220"/>
      <c r="J125" s="39"/>
      <c r="K125" s="39"/>
      <c r="L125" s="43"/>
      <c r="M125" s="221"/>
      <c r="N125" s="22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82</v>
      </c>
    </row>
    <row r="126" s="2" customFormat="1" ht="33" customHeight="1">
      <c r="A126" s="37"/>
      <c r="B126" s="38"/>
      <c r="C126" s="204" t="s">
        <v>237</v>
      </c>
      <c r="D126" s="204" t="s">
        <v>124</v>
      </c>
      <c r="E126" s="205" t="s">
        <v>298</v>
      </c>
      <c r="F126" s="206" t="s">
        <v>299</v>
      </c>
      <c r="G126" s="207" t="s">
        <v>127</v>
      </c>
      <c r="H126" s="208">
        <v>3</v>
      </c>
      <c r="I126" s="209"/>
      <c r="J126" s="210">
        <f>ROUND(I126*H126,2)</f>
        <v>0</v>
      </c>
      <c r="K126" s="211"/>
      <c r="L126" s="43"/>
      <c r="M126" s="212" t="s">
        <v>19</v>
      </c>
      <c r="N126" s="213" t="s">
        <v>43</v>
      </c>
      <c r="O126" s="8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6" t="s">
        <v>128</v>
      </c>
      <c r="AT126" s="216" t="s">
        <v>124</v>
      </c>
      <c r="AU126" s="216" t="s">
        <v>82</v>
      </c>
      <c r="AY126" s="16" t="s">
        <v>121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80</v>
      </c>
      <c r="BK126" s="217">
        <f>ROUND(I126*H126,2)</f>
        <v>0</v>
      </c>
      <c r="BL126" s="16" t="s">
        <v>128</v>
      </c>
      <c r="BM126" s="216" t="s">
        <v>709</v>
      </c>
    </row>
    <row r="127" s="2" customFormat="1">
      <c r="A127" s="37"/>
      <c r="B127" s="38"/>
      <c r="C127" s="39"/>
      <c r="D127" s="218" t="s">
        <v>130</v>
      </c>
      <c r="E127" s="39"/>
      <c r="F127" s="219" t="s">
        <v>301</v>
      </c>
      <c r="G127" s="39"/>
      <c r="H127" s="39"/>
      <c r="I127" s="220"/>
      <c r="J127" s="39"/>
      <c r="K127" s="39"/>
      <c r="L127" s="43"/>
      <c r="M127" s="221"/>
      <c r="N127" s="222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82</v>
      </c>
    </row>
    <row r="128" s="2" customFormat="1" ht="24.15" customHeight="1">
      <c r="A128" s="37"/>
      <c r="B128" s="38"/>
      <c r="C128" s="204" t="s">
        <v>242</v>
      </c>
      <c r="D128" s="204" t="s">
        <v>124</v>
      </c>
      <c r="E128" s="205" t="s">
        <v>303</v>
      </c>
      <c r="F128" s="206" t="s">
        <v>304</v>
      </c>
      <c r="G128" s="207" t="s">
        <v>127</v>
      </c>
      <c r="H128" s="208">
        <v>3</v>
      </c>
      <c r="I128" s="209"/>
      <c r="J128" s="210">
        <f>ROUND(I128*H128,2)</f>
        <v>0</v>
      </c>
      <c r="K128" s="211"/>
      <c r="L128" s="43"/>
      <c r="M128" s="212" t="s">
        <v>19</v>
      </c>
      <c r="N128" s="213" t="s">
        <v>43</v>
      </c>
      <c r="O128" s="8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128</v>
      </c>
      <c r="AT128" s="216" t="s">
        <v>124</v>
      </c>
      <c r="AU128" s="216" t="s">
        <v>82</v>
      </c>
      <c r="AY128" s="16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128</v>
      </c>
      <c r="BM128" s="216" t="s">
        <v>710</v>
      </c>
    </row>
    <row r="129" s="2" customFormat="1">
      <c r="A129" s="37"/>
      <c r="B129" s="38"/>
      <c r="C129" s="39"/>
      <c r="D129" s="218" t="s">
        <v>130</v>
      </c>
      <c r="E129" s="39"/>
      <c r="F129" s="219" t="s">
        <v>306</v>
      </c>
      <c r="G129" s="39"/>
      <c r="H129" s="39"/>
      <c r="I129" s="220"/>
      <c r="J129" s="39"/>
      <c r="K129" s="39"/>
      <c r="L129" s="43"/>
      <c r="M129" s="221"/>
      <c r="N129" s="22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82</v>
      </c>
    </row>
    <row r="130" s="2" customFormat="1" ht="24.15" customHeight="1">
      <c r="A130" s="37"/>
      <c r="B130" s="38"/>
      <c r="C130" s="204" t="s">
        <v>246</v>
      </c>
      <c r="D130" s="204" t="s">
        <v>124</v>
      </c>
      <c r="E130" s="205" t="s">
        <v>308</v>
      </c>
      <c r="F130" s="206" t="s">
        <v>309</v>
      </c>
      <c r="G130" s="207" t="s">
        <v>127</v>
      </c>
      <c r="H130" s="208">
        <v>3</v>
      </c>
      <c r="I130" s="209"/>
      <c r="J130" s="210">
        <f>ROUND(I130*H130,2)</f>
        <v>0</v>
      </c>
      <c r="K130" s="211"/>
      <c r="L130" s="43"/>
      <c r="M130" s="212" t="s">
        <v>19</v>
      </c>
      <c r="N130" s="213" t="s">
        <v>43</v>
      </c>
      <c r="O130" s="8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128</v>
      </c>
      <c r="AT130" s="216" t="s">
        <v>124</v>
      </c>
      <c r="AU130" s="216" t="s">
        <v>82</v>
      </c>
      <c r="AY130" s="16" t="s">
        <v>121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0</v>
      </c>
      <c r="BL130" s="16" t="s">
        <v>128</v>
      </c>
      <c r="BM130" s="216" t="s">
        <v>711</v>
      </c>
    </row>
    <row r="131" s="2" customFormat="1">
      <c r="A131" s="37"/>
      <c r="B131" s="38"/>
      <c r="C131" s="39"/>
      <c r="D131" s="218" t="s">
        <v>130</v>
      </c>
      <c r="E131" s="39"/>
      <c r="F131" s="219" t="s">
        <v>311</v>
      </c>
      <c r="G131" s="39"/>
      <c r="H131" s="39"/>
      <c r="I131" s="220"/>
      <c r="J131" s="39"/>
      <c r="K131" s="39"/>
      <c r="L131" s="43"/>
      <c r="M131" s="221"/>
      <c r="N131" s="222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82</v>
      </c>
    </row>
    <row r="132" s="2" customFormat="1" ht="16.5" customHeight="1">
      <c r="A132" s="37"/>
      <c r="B132" s="38"/>
      <c r="C132" s="204" t="s">
        <v>250</v>
      </c>
      <c r="D132" s="204" t="s">
        <v>124</v>
      </c>
      <c r="E132" s="205" t="s">
        <v>313</v>
      </c>
      <c r="F132" s="206" t="s">
        <v>314</v>
      </c>
      <c r="G132" s="207" t="s">
        <v>127</v>
      </c>
      <c r="H132" s="208">
        <v>3</v>
      </c>
      <c r="I132" s="209"/>
      <c r="J132" s="210">
        <f>ROUND(I132*H132,2)</f>
        <v>0</v>
      </c>
      <c r="K132" s="211"/>
      <c r="L132" s="43"/>
      <c r="M132" s="212" t="s">
        <v>19</v>
      </c>
      <c r="N132" s="213" t="s">
        <v>43</v>
      </c>
      <c r="O132" s="8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6" t="s">
        <v>128</v>
      </c>
      <c r="AT132" s="216" t="s">
        <v>124</v>
      </c>
      <c r="AU132" s="216" t="s">
        <v>82</v>
      </c>
      <c r="AY132" s="16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80</v>
      </c>
      <c r="BK132" s="217">
        <f>ROUND(I132*H132,2)</f>
        <v>0</v>
      </c>
      <c r="BL132" s="16" t="s">
        <v>128</v>
      </c>
      <c r="BM132" s="216" t="s">
        <v>712</v>
      </c>
    </row>
    <row r="133" s="2" customFormat="1">
      <c r="A133" s="37"/>
      <c r="B133" s="38"/>
      <c r="C133" s="39"/>
      <c r="D133" s="218" t="s">
        <v>130</v>
      </c>
      <c r="E133" s="39"/>
      <c r="F133" s="219" t="s">
        <v>316</v>
      </c>
      <c r="G133" s="39"/>
      <c r="H133" s="39"/>
      <c r="I133" s="220"/>
      <c r="J133" s="39"/>
      <c r="K133" s="39"/>
      <c r="L133" s="43"/>
      <c r="M133" s="221"/>
      <c r="N133" s="222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130</v>
      </c>
      <c r="AU133" s="16" t="s">
        <v>82</v>
      </c>
    </row>
    <row r="134" s="2" customFormat="1" ht="21.75" customHeight="1">
      <c r="A134" s="37"/>
      <c r="B134" s="38"/>
      <c r="C134" s="204" t="s">
        <v>255</v>
      </c>
      <c r="D134" s="204" t="s">
        <v>124</v>
      </c>
      <c r="E134" s="205" t="s">
        <v>318</v>
      </c>
      <c r="F134" s="206" t="s">
        <v>319</v>
      </c>
      <c r="G134" s="207" t="s">
        <v>127</v>
      </c>
      <c r="H134" s="208">
        <v>3</v>
      </c>
      <c r="I134" s="209"/>
      <c r="J134" s="210">
        <f>ROUND(I134*H134,2)</f>
        <v>0</v>
      </c>
      <c r="K134" s="211"/>
      <c r="L134" s="43"/>
      <c r="M134" s="212" t="s">
        <v>19</v>
      </c>
      <c r="N134" s="213" t="s">
        <v>43</v>
      </c>
      <c r="O134" s="8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128</v>
      </c>
      <c r="AT134" s="216" t="s">
        <v>124</v>
      </c>
      <c r="AU134" s="216" t="s">
        <v>82</v>
      </c>
      <c r="AY134" s="16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128</v>
      </c>
      <c r="BM134" s="216" t="s">
        <v>713</v>
      </c>
    </row>
    <row r="135" s="2" customFormat="1">
      <c r="A135" s="37"/>
      <c r="B135" s="38"/>
      <c r="C135" s="39"/>
      <c r="D135" s="218" t="s">
        <v>130</v>
      </c>
      <c r="E135" s="39"/>
      <c r="F135" s="219" t="s">
        <v>321</v>
      </c>
      <c r="G135" s="39"/>
      <c r="H135" s="39"/>
      <c r="I135" s="220"/>
      <c r="J135" s="39"/>
      <c r="K135" s="39"/>
      <c r="L135" s="43"/>
      <c r="M135" s="221"/>
      <c r="N135" s="22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82</v>
      </c>
    </row>
    <row r="136" s="2" customFormat="1" ht="24.15" customHeight="1">
      <c r="A136" s="37"/>
      <c r="B136" s="38"/>
      <c r="C136" s="204" t="s">
        <v>260</v>
      </c>
      <c r="D136" s="204" t="s">
        <v>124</v>
      </c>
      <c r="E136" s="205" t="s">
        <v>323</v>
      </c>
      <c r="F136" s="206" t="s">
        <v>324</v>
      </c>
      <c r="G136" s="207" t="s">
        <v>127</v>
      </c>
      <c r="H136" s="208">
        <v>18</v>
      </c>
      <c r="I136" s="209"/>
      <c r="J136" s="210">
        <f>ROUND(I136*H136,2)</f>
        <v>0</v>
      </c>
      <c r="K136" s="211"/>
      <c r="L136" s="43"/>
      <c r="M136" s="212" t="s">
        <v>19</v>
      </c>
      <c r="N136" s="213" t="s">
        <v>43</v>
      </c>
      <c r="O136" s="8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6" t="s">
        <v>128</v>
      </c>
      <c r="AT136" s="216" t="s">
        <v>124</v>
      </c>
      <c r="AU136" s="216" t="s">
        <v>82</v>
      </c>
      <c r="AY136" s="16" t="s">
        <v>121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80</v>
      </c>
      <c r="BK136" s="217">
        <f>ROUND(I136*H136,2)</f>
        <v>0</v>
      </c>
      <c r="BL136" s="16" t="s">
        <v>128</v>
      </c>
      <c r="BM136" s="216" t="s">
        <v>714</v>
      </c>
    </row>
    <row r="137" s="2" customFormat="1">
      <c r="A137" s="37"/>
      <c r="B137" s="38"/>
      <c r="C137" s="39"/>
      <c r="D137" s="218" t="s">
        <v>130</v>
      </c>
      <c r="E137" s="39"/>
      <c r="F137" s="219" t="s">
        <v>326</v>
      </c>
      <c r="G137" s="39"/>
      <c r="H137" s="39"/>
      <c r="I137" s="220"/>
      <c r="J137" s="39"/>
      <c r="K137" s="39"/>
      <c r="L137" s="43"/>
      <c r="M137" s="221"/>
      <c r="N137" s="22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82</v>
      </c>
    </row>
    <row r="138" s="2" customFormat="1" ht="24.15" customHeight="1">
      <c r="A138" s="37"/>
      <c r="B138" s="38"/>
      <c r="C138" s="204" t="s">
        <v>258</v>
      </c>
      <c r="D138" s="204" t="s">
        <v>124</v>
      </c>
      <c r="E138" s="205" t="s">
        <v>328</v>
      </c>
      <c r="F138" s="206" t="s">
        <v>329</v>
      </c>
      <c r="G138" s="207" t="s">
        <v>127</v>
      </c>
      <c r="H138" s="208">
        <v>15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43</v>
      </c>
      <c r="O138" s="8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128</v>
      </c>
      <c r="AT138" s="216" t="s">
        <v>124</v>
      </c>
      <c r="AU138" s="216" t="s">
        <v>82</v>
      </c>
      <c r="AY138" s="16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0</v>
      </c>
      <c r="BL138" s="16" t="s">
        <v>128</v>
      </c>
      <c r="BM138" s="216" t="s">
        <v>715</v>
      </c>
    </row>
    <row r="139" s="2" customFormat="1">
      <c r="A139" s="37"/>
      <c r="B139" s="38"/>
      <c r="C139" s="39"/>
      <c r="D139" s="218" t="s">
        <v>130</v>
      </c>
      <c r="E139" s="39"/>
      <c r="F139" s="219" t="s">
        <v>331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82</v>
      </c>
    </row>
    <row r="140" s="2" customFormat="1" ht="44.25" customHeight="1">
      <c r="A140" s="37"/>
      <c r="B140" s="38"/>
      <c r="C140" s="204" t="s">
        <v>269</v>
      </c>
      <c r="D140" s="204" t="s">
        <v>124</v>
      </c>
      <c r="E140" s="205" t="s">
        <v>333</v>
      </c>
      <c r="F140" s="206" t="s">
        <v>334</v>
      </c>
      <c r="G140" s="207" t="s">
        <v>195</v>
      </c>
      <c r="H140" s="208">
        <v>18</v>
      </c>
      <c r="I140" s="209"/>
      <c r="J140" s="210">
        <f>ROUND(I140*H140,2)</f>
        <v>0</v>
      </c>
      <c r="K140" s="211"/>
      <c r="L140" s="43"/>
      <c r="M140" s="212" t="s">
        <v>19</v>
      </c>
      <c r="N140" s="213" t="s">
        <v>43</v>
      </c>
      <c r="O140" s="8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128</v>
      </c>
      <c r="AT140" s="216" t="s">
        <v>124</v>
      </c>
      <c r="AU140" s="216" t="s">
        <v>82</v>
      </c>
      <c r="AY140" s="16" t="s">
        <v>121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0</v>
      </c>
      <c r="BL140" s="16" t="s">
        <v>128</v>
      </c>
      <c r="BM140" s="216" t="s">
        <v>716</v>
      </c>
    </row>
    <row r="141" s="2" customFormat="1">
      <c r="A141" s="37"/>
      <c r="B141" s="38"/>
      <c r="C141" s="39"/>
      <c r="D141" s="218" t="s">
        <v>130</v>
      </c>
      <c r="E141" s="39"/>
      <c r="F141" s="219" t="s">
        <v>336</v>
      </c>
      <c r="G141" s="39"/>
      <c r="H141" s="39"/>
      <c r="I141" s="220"/>
      <c r="J141" s="39"/>
      <c r="K141" s="39"/>
      <c r="L141" s="43"/>
      <c r="M141" s="221"/>
      <c r="N141" s="22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82</v>
      </c>
    </row>
    <row r="142" s="2" customFormat="1" ht="16.5" customHeight="1">
      <c r="A142" s="37"/>
      <c r="B142" s="38"/>
      <c r="C142" s="223" t="s">
        <v>274</v>
      </c>
      <c r="D142" s="223" t="s">
        <v>118</v>
      </c>
      <c r="E142" s="224" t="s">
        <v>338</v>
      </c>
      <c r="F142" s="225" t="s">
        <v>339</v>
      </c>
      <c r="G142" s="226" t="s">
        <v>340</v>
      </c>
      <c r="H142" s="227">
        <v>1</v>
      </c>
      <c r="I142" s="228"/>
      <c r="J142" s="229">
        <f>ROUND(I142*H142,2)</f>
        <v>0</v>
      </c>
      <c r="K142" s="230"/>
      <c r="L142" s="231"/>
      <c r="M142" s="232" t="s">
        <v>19</v>
      </c>
      <c r="N142" s="233" t="s">
        <v>43</v>
      </c>
      <c r="O142" s="8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6" t="s">
        <v>135</v>
      </c>
      <c r="AT142" s="216" t="s">
        <v>118</v>
      </c>
      <c r="AU142" s="216" t="s">
        <v>82</v>
      </c>
      <c r="AY142" s="16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80</v>
      </c>
      <c r="BK142" s="217">
        <f>ROUND(I142*H142,2)</f>
        <v>0</v>
      </c>
      <c r="BL142" s="16" t="s">
        <v>128</v>
      </c>
      <c r="BM142" s="216" t="s">
        <v>717</v>
      </c>
    </row>
    <row r="143" s="12" customFormat="1" ht="22.8" customHeight="1">
      <c r="A143" s="12"/>
      <c r="B143" s="188"/>
      <c r="C143" s="189"/>
      <c r="D143" s="190" t="s">
        <v>71</v>
      </c>
      <c r="E143" s="202" t="s">
        <v>342</v>
      </c>
      <c r="F143" s="202" t="s">
        <v>343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SUM(P144:P177)</f>
        <v>0</v>
      </c>
      <c r="Q143" s="196"/>
      <c r="R143" s="197">
        <f>SUM(R144:R177)</f>
        <v>0.0048720000000000005</v>
      </c>
      <c r="S143" s="196"/>
      <c r="T143" s="198">
        <f>SUM(T144:T177)</f>
        <v>4.8510000000000009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9" t="s">
        <v>120</v>
      </c>
      <c r="AT143" s="200" t="s">
        <v>71</v>
      </c>
      <c r="AU143" s="200" t="s">
        <v>80</v>
      </c>
      <c r="AY143" s="199" t="s">
        <v>121</v>
      </c>
      <c r="BK143" s="201">
        <f>SUM(BK144:BK177)</f>
        <v>0</v>
      </c>
    </row>
    <row r="144" s="2" customFormat="1" ht="49.05" customHeight="1">
      <c r="A144" s="37"/>
      <c r="B144" s="38"/>
      <c r="C144" s="204" t="s">
        <v>278</v>
      </c>
      <c r="D144" s="204" t="s">
        <v>124</v>
      </c>
      <c r="E144" s="205" t="s">
        <v>345</v>
      </c>
      <c r="F144" s="206" t="s">
        <v>346</v>
      </c>
      <c r="G144" s="207" t="s">
        <v>347</v>
      </c>
      <c r="H144" s="208">
        <v>3.7799999999999998</v>
      </c>
      <c r="I144" s="209"/>
      <c r="J144" s="210">
        <f>ROUND(I144*H144,2)</f>
        <v>0</v>
      </c>
      <c r="K144" s="211"/>
      <c r="L144" s="43"/>
      <c r="M144" s="212" t="s">
        <v>19</v>
      </c>
      <c r="N144" s="213" t="s">
        <v>43</v>
      </c>
      <c r="O144" s="8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6" t="s">
        <v>128</v>
      </c>
      <c r="AT144" s="216" t="s">
        <v>124</v>
      </c>
      <c r="AU144" s="216" t="s">
        <v>82</v>
      </c>
      <c r="AY144" s="16" t="s">
        <v>121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80</v>
      </c>
      <c r="BK144" s="217">
        <f>ROUND(I144*H144,2)</f>
        <v>0</v>
      </c>
      <c r="BL144" s="16" t="s">
        <v>128</v>
      </c>
      <c r="BM144" s="216" t="s">
        <v>718</v>
      </c>
    </row>
    <row r="145" s="2" customFormat="1">
      <c r="A145" s="37"/>
      <c r="B145" s="38"/>
      <c r="C145" s="39"/>
      <c r="D145" s="218" t="s">
        <v>130</v>
      </c>
      <c r="E145" s="39"/>
      <c r="F145" s="219" t="s">
        <v>349</v>
      </c>
      <c r="G145" s="39"/>
      <c r="H145" s="39"/>
      <c r="I145" s="220"/>
      <c r="J145" s="39"/>
      <c r="K145" s="39"/>
      <c r="L145" s="43"/>
      <c r="M145" s="221"/>
      <c r="N145" s="222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82</v>
      </c>
    </row>
    <row r="146" s="2" customFormat="1" ht="49.05" customHeight="1">
      <c r="A146" s="37"/>
      <c r="B146" s="38"/>
      <c r="C146" s="204" t="s">
        <v>283</v>
      </c>
      <c r="D146" s="204" t="s">
        <v>124</v>
      </c>
      <c r="E146" s="205" t="s">
        <v>351</v>
      </c>
      <c r="F146" s="206" t="s">
        <v>352</v>
      </c>
      <c r="G146" s="207" t="s">
        <v>347</v>
      </c>
      <c r="H146" s="208">
        <v>4.1310000000000002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43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128</v>
      </c>
      <c r="AT146" s="216" t="s">
        <v>124</v>
      </c>
      <c r="AU146" s="216" t="s">
        <v>82</v>
      </c>
      <c r="AY146" s="16" t="s">
        <v>121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0</v>
      </c>
      <c r="BL146" s="16" t="s">
        <v>128</v>
      </c>
      <c r="BM146" s="216" t="s">
        <v>719</v>
      </c>
    </row>
    <row r="147" s="2" customFormat="1">
      <c r="A147" s="37"/>
      <c r="B147" s="38"/>
      <c r="C147" s="39"/>
      <c r="D147" s="218" t="s">
        <v>130</v>
      </c>
      <c r="E147" s="39"/>
      <c r="F147" s="219" t="s">
        <v>354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82</v>
      </c>
    </row>
    <row r="148" s="2" customFormat="1" ht="49.05" customHeight="1">
      <c r="A148" s="37"/>
      <c r="B148" s="38"/>
      <c r="C148" s="204" t="s">
        <v>287</v>
      </c>
      <c r="D148" s="204" t="s">
        <v>124</v>
      </c>
      <c r="E148" s="205" t="s">
        <v>356</v>
      </c>
      <c r="F148" s="206" t="s">
        <v>357</v>
      </c>
      <c r="G148" s="207" t="s">
        <v>347</v>
      </c>
      <c r="H148" s="208">
        <v>7.9109999999999996</v>
      </c>
      <c r="I148" s="209"/>
      <c r="J148" s="210">
        <f>ROUND(I148*H148,2)</f>
        <v>0</v>
      </c>
      <c r="K148" s="211"/>
      <c r="L148" s="43"/>
      <c r="M148" s="212" t="s">
        <v>19</v>
      </c>
      <c r="N148" s="213" t="s">
        <v>43</v>
      </c>
      <c r="O148" s="8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128</v>
      </c>
      <c r="AT148" s="216" t="s">
        <v>124</v>
      </c>
      <c r="AU148" s="216" t="s">
        <v>82</v>
      </c>
      <c r="AY148" s="16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80</v>
      </c>
      <c r="BK148" s="217">
        <f>ROUND(I148*H148,2)</f>
        <v>0</v>
      </c>
      <c r="BL148" s="16" t="s">
        <v>128</v>
      </c>
      <c r="BM148" s="216" t="s">
        <v>720</v>
      </c>
    </row>
    <row r="149" s="2" customFormat="1">
      <c r="A149" s="37"/>
      <c r="B149" s="38"/>
      <c r="C149" s="39"/>
      <c r="D149" s="218" t="s">
        <v>130</v>
      </c>
      <c r="E149" s="39"/>
      <c r="F149" s="219" t="s">
        <v>359</v>
      </c>
      <c r="G149" s="39"/>
      <c r="H149" s="39"/>
      <c r="I149" s="220"/>
      <c r="J149" s="39"/>
      <c r="K149" s="39"/>
      <c r="L149" s="43"/>
      <c r="M149" s="221"/>
      <c r="N149" s="22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82</v>
      </c>
    </row>
    <row r="150" s="2" customFormat="1" ht="49.05" customHeight="1">
      <c r="A150" s="37"/>
      <c r="B150" s="38"/>
      <c r="C150" s="204" t="s">
        <v>292</v>
      </c>
      <c r="D150" s="204" t="s">
        <v>124</v>
      </c>
      <c r="E150" s="205" t="s">
        <v>361</v>
      </c>
      <c r="F150" s="206" t="s">
        <v>362</v>
      </c>
      <c r="G150" s="207" t="s">
        <v>134</v>
      </c>
      <c r="H150" s="208">
        <v>5</v>
      </c>
      <c r="I150" s="209"/>
      <c r="J150" s="210">
        <f>ROUND(I150*H150,2)</f>
        <v>0</v>
      </c>
      <c r="K150" s="211"/>
      <c r="L150" s="43"/>
      <c r="M150" s="212" t="s">
        <v>19</v>
      </c>
      <c r="N150" s="213" t="s">
        <v>43</v>
      </c>
      <c r="O150" s="8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6" t="s">
        <v>128</v>
      </c>
      <c r="AT150" s="216" t="s">
        <v>124</v>
      </c>
      <c r="AU150" s="216" t="s">
        <v>82</v>
      </c>
      <c r="AY150" s="16" t="s">
        <v>121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80</v>
      </c>
      <c r="BK150" s="217">
        <f>ROUND(I150*H150,2)</f>
        <v>0</v>
      </c>
      <c r="BL150" s="16" t="s">
        <v>128</v>
      </c>
      <c r="BM150" s="216" t="s">
        <v>721</v>
      </c>
    </row>
    <row r="151" s="2" customFormat="1">
      <c r="A151" s="37"/>
      <c r="B151" s="38"/>
      <c r="C151" s="39"/>
      <c r="D151" s="218" t="s">
        <v>130</v>
      </c>
      <c r="E151" s="39"/>
      <c r="F151" s="219" t="s">
        <v>364</v>
      </c>
      <c r="G151" s="39"/>
      <c r="H151" s="39"/>
      <c r="I151" s="220"/>
      <c r="J151" s="39"/>
      <c r="K151" s="39"/>
      <c r="L151" s="43"/>
      <c r="M151" s="221"/>
      <c r="N151" s="222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130</v>
      </c>
      <c r="AU151" s="16" t="s">
        <v>82</v>
      </c>
    </row>
    <row r="152" s="2" customFormat="1" ht="24.15" customHeight="1">
      <c r="A152" s="37"/>
      <c r="B152" s="38"/>
      <c r="C152" s="204" t="s">
        <v>297</v>
      </c>
      <c r="D152" s="204" t="s">
        <v>124</v>
      </c>
      <c r="E152" s="205" t="s">
        <v>366</v>
      </c>
      <c r="F152" s="206" t="s">
        <v>367</v>
      </c>
      <c r="G152" s="207" t="s">
        <v>347</v>
      </c>
      <c r="H152" s="208">
        <v>0.41299999999999998</v>
      </c>
      <c r="I152" s="209"/>
      <c r="J152" s="210">
        <f>ROUND(I152*H152,2)</f>
        <v>0</v>
      </c>
      <c r="K152" s="211"/>
      <c r="L152" s="43"/>
      <c r="M152" s="212" t="s">
        <v>19</v>
      </c>
      <c r="N152" s="213" t="s">
        <v>43</v>
      </c>
      <c r="O152" s="83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6" t="s">
        <v>128</v>
      </c>
      <c r="AT152" s="216" t="s">
        <v>124</v>
      </c>
      <c r="AU152" s="216" t="s">
        <v>82</v>
      </c>
      <c r="AY152" s="16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80</v>
      </c>
      <c r="BK152" s="217">
        <f>ROUND(I152*H152,2)</f>
        <v>0</v>
      </c>
      <c r="BL152" s="16" t="s">
        <v>128</v>
      </c>
      <c r="BM152" s="216" t="s">
        <v>722</v>
      </c>
    </row>
    <row r="153" s="2" customFormat="1">
      <c r="A153" s="37"/>
      <c r="B153" s="38"/>
      <c r="C153" s="39"/>
      <c r="D153" s="218" t="s">
        <v>130</v>
      </c>
      <c r="E153" s="39"/>
      <c r="F153" s="219" t="s">
        <v>369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82</v>
      </c>
    </row>
    <row r="154" s="2" customFormat="1" ht="24.15" customHeight="1">
      <c r="A154" s="37"/>
      <c r="B154" s="38"/>
      <c r="C154" s="204" t="s">
        <v>302</v>
      </c>
      <c r="D154" s="204" t="s">
        <v>124</v>
      </c>
      <c r="E154" s="205" t="s">
        <v>371</v>
      </c>
      <c r="F154" s="206" t="s">
        <v>372</v>
      </c>
      <c r="G154" s="207" t="s">
        <v>347</v>
      </c>
      <c r="H154" s="208">
        <v>0.41299999999999998</v>
      </c>
      <c r="I154" s="209"/>
      <c r="J154" s="210">
        <f>ROUND(I154*H154,2)</f>
        <v>0</v>
      </c>
      <c r="K154" s="211"/>
      <c r="L154" s="43"/>
      <c r="M154" s="212" t="s">
        <v>19</v>
      </c>
      <c r="N154" s="213" t="s">
        <v>43</v>
      </c>
      <c r="O154" s="8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6" t="s">
        <v>128</v>
      </c>
      <c r="AT154" s="216" t="s">
        <v>124</v>
      </c>
      <c r="AU154" s="216" t="s">
        <v>82</v>
      </c>
      <c r="AY154" s="16" t="s">
        <v>121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80</v>
      </c>
      <c r="BK154" s="217">
        <f>ROUND(I154*H154,2)</f>
        <v>0</v>
      </c>
      <c r="BL154" s="16" t="s">
        <v>128</v>
      </c>
      <c r="BM154" s="216" t="s">
        <v>723</v>
      </c>
    </row>
    <row r="155" s="2" customFormat="1">
      <c r="A155" s="37"/>
      <c r="B155" s="38"/>
      <c r="C155" s="39"/>
      <c r="D155" s="218" t="s">
        <v>130</v>
      </c>
      <c r="E155" s="39"/>
      <c r="F155" s="219" t="s">
        <v>374</v>
      </c>
      <c r="G155" s="39"/>
      <c r="H155" s="39"/>
      <c r="I155" s="220"/>
      <c r="J155" s="39"/>
      <c r="K155" s="39"/>
      <c r="L155" s="43"/>
      <c r="M155" s="221"/>
      <c r="N155" s="22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82</v>
      </c>
    </row>
    <row r="156" s="2" customFormat="1" ht="16.5" customHeight="1">
      <c r="A156" s="37"/>
      <c r="B156" s="38"/>
      <c r="C156" s="204" t="s">
        <v>307</v>
      </c>
      <c r="D156" s="204" t="s">
        <v>124</v>
      </c>
      <c r="E156" s="205" t="s">
        <v>376</v>
      </c>
      <c r="F156" s="206" t="s">
        <v>377</v>
      </c>
      <c r="G156" s="207" t="s">
        <v>347</v>
      </c>
      <c r="H156" s="208">
        <v>2.2050000000000001</v>
      </c>
      <c r="I156" s="209"/>
      <c r="J156" s="210">
        <f>ROUND(I156*H156,2)</f>
        <v>0</v>
      </c>
      <c r="K156" s="211"/>
      <c r="L156" s="43"/>
      <c r="M156" s="212" t="s">
        <v>19</v>
      </c>
      <c r="N156" s="213" t="s">
        <v>43</v>
      </c>
      <c r="O156" s="83"/>
      <c r="P156" s="214">
        <f>O156*H156</f>
        <v>0</v>
      </c>
      <c r="Q156" s="214">
        <v>0</v>
      </c>
      <c r="R156" s="214">
        <f>Q156*H156</f>
        <v>0</v>
      </c>
      <c r="S156" s="214">
        <v>2.2000000000000002</v>
      </c>
      <c r="T156" s="215">
        <f>S156*H156</f>
        <v>4.8510000000000009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6" t="s">
        <v>128</v>
      </c>
      <c r="AT156" s="216" t="s">
        <v>124</v>
      </c>
      <c r="AU156" s="216" t="s">
        <v>82</v>
      </c>
      <c r="AY156" s="16" t="s">
        <v>121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80</v>
      </c>
      <c r="BK156" s="217">
        <f>ROUND(I156*H156,2)</f>
        <v>0</v>
      </c>
      <c r="BL156" s="16" t="s">
        <v>128</v>
      </c>
      <c r="BM156" s="216" t="s">
        <v>724</v>
      </c>
    </row>
    <row r="157" s="2" customFormat="1">
      <c r="A157" s="37"/>
      <c r="B157" s="38"/>
      <c r="C157" s="39"/>
      <c r="D157" s="218" t="s">
        <v>130</v>
      </c>
      <c r="E157" s="39"/>
      <c r="F157" s="219" t="s">
        <v>379</v>
      </c>
      <c r="G157" s="39"/>
      <c r="H157" s="39"/>
      <c r="I157" s="220"/>
      <c r="J157" s="39"/>
      <c r="K157" s="39"/>
      <c r="L157" s="43"/>
      <c r="M157" s="221"/>
      <c r="N157" s="222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130</v>
      </c>
      <c r="AU157" s="16" t="s">
        <v>82</v>
      </c>
    </row>
    <row r="158" s="2" customFormat="1" ht="24.15" customHeight="1">
      <c r="A158" s="37"/>
      <c r="B158" s="38"/>
      <c r="C158" s="204" t="s">
        <v>312</v>
      </c>
      <c r="D158" s="204" t="s">
        <v>124</v>
      </c>
      <c r="E158" s="205" t="s">
        <v>386</v>
      </c>
      <c r="F158" s="206" t="s">
        <v>387</v>
      </c>
      <c r="G158" s="207" t="s">
        <v>388</v>
      </c>
      <c r="H158" s="208">
        <v>4.2000000000000002</v>
      </c>
      <c r="I158" s="209"/>
      <c r="J158" s="210">
        <f>ROUND(I158*H158,2)</f>
        <v>0</v>
      </c>
      <c r="K158" s="211"/>
      <c r="L158" s="43"/>
      <c r="M158" s="212" t="s">
        <v>19</v>
      </c>
      <c r="N158" s="213" t="s">
        <v>43</v>
      </c>
      <c r="O158" s="83"/>
      <c r="P158" s="214">
        <f>O158*H158</f>
        <v>0</v>
      </c>
      <c r="Q158" s="214">
        <v>0.00116</v>
      </c>
      <c r="R158" s="214">
        <f>Q158*H158</f>
        <v>0.0048720000000000005</v>
      </c>
      <c r="S158" s="214">
        <v>0</v>
      </c>
      <c r="T158" s="21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6" t="s">
        <v>128</v>
      </c>
      <c r="AT158" s="216" t="s">
        <v>124</v>
      </c>
      <c r="AU158" s="216" t="s">
        <v>82</v>
      </c>
      <c r="AY158" s="16" t="s">
        <v>121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80</v>
      </c>
      <c r="BK158" s="217">
        <f>ROUND(I158*H158,2)</f>
        <v>0</v>
      </c>
      <c r="BL158" s="16" t="s">
        <v>128</v>
      </c>
      <c r="BM158" s="216" t="s">
        <v>725</v>
      </c>
    </row>
    <row r="159" s="2" customFormat="1">
      <c r="A159" s="37"/>
      <c r="B159" s="38"/>
      <c r="C159" s="39"/>
      <c r="D159" s="218" t="s">
        <v>130</v>
      </c>
      <c r="E159" s="39"/>
      <c r="F159" s="219" t="s">
        <v>390</v>
      </c>
      <c r="G159" s="39"/>
      <c r="H159" s="39"/>
      <c r="I159" s="220"/>
      <c r="J159" s="39"/>
      <c r="K159" s="39"/>
      <c r="L159" s="43"/>
      <c r="M159" s="221"/>
      <c r="N159" s="222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130</v>
      </c>
      <c r="AU159" s="16" t="s">
        <v>82</v>
      </c>
    </row>
    <row r="160" s="2" customFormat="1" ht="24.15" customHeight="1">
      <c r="A160" s="37"/>
      <c r="B160" s="38"/>
      <c r="C160" s="204" t="s">
        <v>317</v>
      </c>
      <c r="D160" s="204" t="s">
        <v>124</v>
      </c>
      <c r="E160" s="205" t="s">
        <v>392</v>
      </c>
      <c r="F160" s="206" t="s">
        <v>393</v>
      </c>
      <c r="G160" s="207" t="s">
        <v>388</v>
      </c>
      <c r="H160" s="208">
        <v>4.2000000000000002</v>
      </c>
      <c r="I160" s="209"/>
      <c r="J160" s="210">
        <f>ROUND(I160*H160,2)</f>
        <v>0</v>
      </c>
      <c r="K160" s="211"/>
      <c r="L160" s="43"/>
      <c r="M160" s="212" t="s">
        <v>19</v>
      </c>
      <c r="N160" s="213" t="s">
        <v>43</v>
      </c>
      <c r="O160" s="83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6" t="s">
        <v>128</v>
      </c>
      <c r="AT160" s="216" t="s">
        <v>124</v>
      </c>
      <c r="AU160" s="216" t="s">
        <v>82</v>
      </c>
      <c r="AY160" s="16" t="s">
        <v>121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80</v>
      </c>
      <c r="BK160" s="217">
        <f>ROUND(I160*H160,2)</f>
        <v>0</v>
      </c>
      <c r="BL160" s="16" t="s">
        <v>128</v>
      </c>
      <c r="BM160" s="216" t="s">
        <v>726</v>
      </c>
    </row>
    <row r="161" s="2" customFormat="1">
      <c r="A161" s="37"/>
      <c r="B161" s="38"/>
      <c r="C161" s="39"/>
      <c r="D161" s="218" t="s">
        <v>130</v>
      </c>
      <c r="E161" s="39"/>
      <c r="F161" s="219" t="s">
        <v>395</v>
      </c>
      <c r="G161" s="39"/>
      <c r="H161" s="39"/>
      <c r="I161" s="220"/>
      <c r="J161" s="39"/>
      <c r="K161" s="39"/>
      <c r="L161" s="43"/>
      <c r="M161" s="221"/>
      <c r="N161" s="222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82</v>
      </c>
    </row>
    <row r="162" s="2" customFormat="1" ht="33" customHeight="1">
      <c r="A162" s="37"/>
      <c r="B162" s="38"/>
      <c r="C162" s="204" t="s">
        <v>322</v>
      </c>
      <c r="D162" s="204" t="s">
        <v>124</v>
      </c>
      <c r="E162" s="205" t="s">
        <v>397</v>
      </c>
      <c r="F162" s="206" t="s">
        <v>398</v>
      </c>
      <c r="G162" s="207" t="s">
        <v>347</v>
      </c>
      <c r="H162" s="208">
        <v>4.1310000000000002</v>
      </c>
      <c r="I162" s="209"/>
      <c r="J162" s="210">
        <f>ROUND(I162*H162,2)</f>
        <v>0</v>
      </c>
      <c r="K162" s="211"/>
      <c r="L162" s="43"/>
      <c r="M162" s="212" t="s">
        <v>19</v>
      </c>
      <c r="N162" s="213" t="s">
        <v>43</v>
      </c>
      <c r="O162" s="83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6" t="s">
        <v>128</v>
      </c>
      <c r="AT162" s="216" t="s">
        <v>124</v>
      </c>
      <c r="AU162" s="216" t="s">
        <v>82</v>
      </c>
      <c r="AY162" s="16" t="s">
        <v>121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6" t="s">
        <v>80</v>
      </c>
      <c r="BK162" s="217">
        <f>ROUND(I162*H162,2)</f>
        <v>0</v>
      </c>
      <c r="BL162" s="16" t="s">
        <v>128</v>
      </c>
      <c r="BM162" s="216" t="s">
        <v>727</v>
      </c>
    </row>
    <row r="163" s="2" customFormat="1">
      <c r="A163" s="37"/>
      <c r="B163" s="38"/>
      <c r="C163" s="39"/>
      <c r="D163" s="218" t="s">
        <v>130</v>
      </c>
      <c r="E163" s="39"/>
      <c r="F163" s="219" t="s">
        <v>400</v>
      </c>
      <c r="G163" s="39"/>
      <c r="H163" s="39"/>
      <c r="I163" s="220"/>
      <c r="J163" s="39"/>
      <c r="K163" s="39"/>
      <c r="L163" s="43"/>
      <c r="M163" s="221"/>
      <c r="N163" s="222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130</v>
      </c>
      <c r="AU163" s="16" t="s">
        <v>82</v>
      </c>
    </row>
    <row r="164" s="2" customFormat="1" ht="16.5" customHeight="1">
      <c r="A164" s="37"/>
      <c r="B164" s="38"/>
      <c r="C164" s="223" t="s">
        <v>327</v>
      </c>
      <c r="D164" s="223" t="s">
        <v>118</v>
      </c>
      <c r="E164" s="224" t="s">
        <v>402</v>
      </c>
      <c r="F164" s="225" t="s">
        <v>403</v>
      </c>
      <c r="G164" s="226" t="s">
        <v>134</v>
      </c>
      <c r="H164" s="227">
        <v>3</v>
      </c>
      <c r="I164" s="228"/>
      <c r="J164" s="229">
        <f>ROUND(I164*H164,2)</f>
        <v>0</v>
      </c>
      <c r="K164" s="230"/>
      <c r="L164" s="231"/>
      <c r="M164" s="232" t="s">
        <v>19</v>
      </c>
      <c r="N164" s="233" t="s">
        <v>43</v>
      </c>
      <c r="O164" s="8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6" t="s">
        <v>135</v>
      </c>
      <c r="AT164" s="216" t="s">
        <v>118</v>
      </c>
      <c r="AU164" s="216" t="s">
        <v>82</v>
      </c>
      <c r="AY164" s="16" t="s">
        <v>121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80</v>
      </c>
      <c r="BK164" s="217">
        <f>ROUND(I164*H164,2)</f>
        <v>0</v>
      </c>
      <c r="BL164" s="16" t="s">
        <v>128</v>
      </c>
      <c r="BM164" s="216" t="s">
        <v>728</v>
      </c>
    </row>
    <row r="165" s="2" customFormat="1" ht="16.5" customHeight="1">
      <c r="A165" s="37"/>
      <c r="B165" s="38"/>
      <c r="C165" s="223" t="s">
        <v>332</v>
      </c>
      <c r="D165" s="223" t="s">
        <v>118</v>
      </c>
      <c r="E165" s="224" t="s">
        <v>406</v>
      </c>
      <c r="F165" s="225" t="s">
        <v>407</v>
      </c>
      <c r="G165" s="226" t="s">
        <v>347</v>
      </c>
      <c r="H165" s="227">
        <v>0.40500000000000003</v>
      </c>
      <c r="I165" s="228"/>
      <c r="J165" s="229">
        <f>ROUND(I165*H165,2)</f>
        <v>0</v>
      </c>
      <c r="K165" s="230"/>
      <c r="L165" s="231"/>
      <c r="M165" s="232" t="s">
        <v>19</v>
      </c>
      <c r="N165" s="233" t="s">
        <v>43</v>
      </c>
      <c r="O165" s="83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6" t="s">
        <v>135</v>
      </c>
      <c r="AT165" s="216" t="s">
        <v>118</v>
      </c>
      <c r="AU165" s="216" t="s">
        <v>82</v>
      </c>
      <c r="AY165" s="16" t="s">
        <v>121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6" t="s">
        <v>80</v>
      </c>
      <c r="BK165" s="217">
        <f>ROUND(I165*H165,2)</f>
        <v>0</v>
      </c>
      <c r="BL165" s="16" t="s">
        <v>128</v>
      </c>
      <c r="BM165" s="216" t="s">
        <v>729</v>
      </c>
    </row>
    <row r="166" s="2" customFormat="1" ht="24.15" customHeight="1">
      <c r="A166" s="37"/>
      <c r="B166" s="38"/>
      <c r="C166" s="204" t="s">
        <v>337</v>
      </c>
      <c r="D166" s="204" t="s">
        <v>124</v>
      </c>
      <c r="E166" s="205" t="s">
        <v>410</v>
      </c>
      <c r="F166" s="206" t="s">
        <v>411</v>
      </c>
      <c r="G166" s="207" t="s">
        <v>412</v>
      </c>
      <c r="H166" s="208">
        <v>4.851</v>
      </c>
      <c r="I166" s="209"/>
      <c r="J166" s="210">
        <f>ROUND(I166*H166,2)</f>
        <v>0</v>
      </c>
      <c r="K166" s="211"/>
      <c r="L166" s="43"/>
      <c r="M166" s="212" t="s">
        <v>19</v>
      </c>
      <c r="N166" s="213" t="s">
        <v>43</v>
      </c>
      <c r="O166" s="83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6" t="s">
        <v>128</v>
      </c>
      <c r="AT166" s="216" t="s">
        <v>124</v>
      </c>
      <c r="AU166" s="216" t="s">
        <v>82</v>
      </c>
      <c r="AY166" s="16" t="s">
        <v>121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6" t="s">
        <v>80</v>
      </c>
      <c r="BK166" s="217">
        <f>ROUND(I166*H166,2)</f>
        <v>0</v>
      </c>
      <c r="BL166" s="16" t="s">
        <v>128</v>
      </c>
      <c r="BM166" s="216" t="s">
        <v>730</v>
      </c>
    </row>
    <row r="167" s="2" customFormat="1">
      <c r="A167" s="37"/>
      <c r="B167" s="38"/>
      <c r="C167" s="39"/>
      <c r="D167" s="218" t="s">
        <v>130</v>
      </c>
      <c r="E167" s="39"/>
      <c r="F167" s="219" t="s">
        <v>414</v>
      </c>
      <c r="G167" s="39"/>
      <c r="H167" s="39"/>
      <c r="I167" s="220"/>
      <c r="J167" s="39"/>
      <c r="K167" s="39"/>
      <c r="L167" s="43"/>
      <c r="M167" s="221"/>
      <c r="N167" s="222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130</v>
      </c>
      <c r="AU167" s="16" t="s">
        <v>82</v>
      </c>
    </row>
    <row r="168" s="2" customFormat="1" ht="37.8" customHeight="1">
      <c r="A168" s="37"/>
      <c r="B168" s="38"/>
      <c r="C168" s="204" t="s">
        <v>344</v>
      </c>
      <c r="D168" s="204" t="s">
        <v>124</v>
      </c>
      <c r="E168" s="205" t="s">
        <v>416</v>
      </c>
      <c r="F168" s="206" t="s">
        <v>417</v>
      </c>
      <c r="G168" s="207" t="s">
        <v>412</v>
      </c>
      <c r="H168" s="208">
        <v>116.42400000000001</v>
      </c>
      <c r="I168" s="209"/>
      <c r="J168" s="210">
        <f>ROUND(I168*H168,2)</f>
        <v>0</v>
      </c>
      <c r="K168" s="211"/>
      <c r="L168" s="43"/>
      <c r="M168" s="212" t="s">
        <v>19</v>
      </c>
      <c r="N168" s="213" t="s">
        <v>43</v>
      </c>
      <c r="O168" s="83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6" t="s">
        <v>128</v>
      </c>
      <c r="AT168" s="216" t="s">
        <v>124</v>
      </c>
      <c r="AU168" s="216" t="s">
        <v>82</v>
      </c>
      <c r="AY168" s="16" t="s">
        <v>121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80</v>
      </c>
      <c r="BK168" s="217">
        <f>ROUND(I168*H168,2)</f>
        <v>0</v>
      </c>
      <c r="BL168" s="16" t="s">
        <v>128</v>
      </c>
      <c r="BM168" s="216" t="s">
        <v>731</v>
      </c>
    </row>
    <row r="169" s="2" customFormat="1">
      <c r="A169" s="37"/>
      <c r="B169" s="38"/>
      <c r="C169" s="39"/>
      <c r="D169" s="218" t="s">
        <v>130</v>
      </c>
      <c r="E169" s="39"/>
      <c r="F169" s="219" t="s">
        <v>419</v>
      </c>
      <c r="G169" s="39"/>
      <c r="H169" s="39"/>
      <c r="I169" s="220"/>
      <c r="J169" s="39"/>
      <c r="K169" s="39"/>
      <c r="L169" s="43"/>
      <c r="M169" s="221"/>
      <c r="N169" s="222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130</v>
      </c>
      <c r="AU169" s="16" t="s">
        <v>82</v>
      </c>
    </row>
    <row r="170" s="2" customFormat="1" ht="33" customHeight="1">
      <c r="A170" s="37"/>
      <c r="B170" s="38"/>
      <c r="C170" s="204" t="s">
        <v>350</v>
      </c>
      <c r="D170" s="204" t="s">
        <v>124</v>
      </c>
      <c r="E170" s="205" t="s">
        <v>421</v>
      </c>
      <c r="F170" s="206" t="s">
        <v>422</v>
      </c>
      <c r="G170" s="207" t="s">
        <v>412</v>
      </c>
      <c r="H170" s="208">
        <v>0.41299999999999998</v>
      </c>
      <c r="I170" s="209"/>
      <c r="J170" s="210">
        <f>ROUND(I170*H170,2)</f>
        <v>0</v>
      </c>
      <c r="K170" s="211"/>
      <c r="L170" s="43"/>
      <c r="M170" s="212" t="s">
        <v>19</v>
      </c>
      <c r="N170" s="213" t="s">
        <v>43</v>
      </c>
      <c r="O170" s="83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6" t="s">
        <v>128</v>
      </c>
      <c r="AT170" s="216" t="s">
        <v>124</v>
      </c>
      <c r="AU170" s="216" t="s">
        <v>82</v>
      </c>
      <c r="AY170" s="16" t="s">
        <v>121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80</v>
      </c>
      <c r="BK170" s="217">
        <f>ROUND(I170*H170,2)</f>
        <v>0</v>
      </c>
      <c r="BL170" s="16" t="s">
        <v>128</v>
      </c>
      <c r="BM170" s="216" t="s">
        <v>732</v>
      </c>
    </row>
    <row r="171" s="2" customFormat="1">
      <c r="A171" s="37"/>
      <c r="B171" s="38"/>
      <c r="C171" s="39"/>
      <c r="D171" s="218" t="s">
        <v>130</v>
      </c>
      <c r="E171" s="39"/>
      <c r="F171" s="219" t="s">
        <v>424</v>
      </c>
      <c r="G171" s="39"/>
      <c r="H171" s="39"/>
      <c r="I171" s="220"/>
      <c r="J171" s="39"/>
      <c r="K171" s="39"/>
      <c r="L171" s="43"/>
      <c r="M171" s="221"/>
      <c r="N171" s="22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130</v>
      </c>
      <c r="AU171" s="16" t="s">
        <v>82</v>
      </c>
    </row>
    <row r="172" s="2" customFormat="1" ht="55.5" customHeight="1">
      <c r="A172" s="37"/>
      <c r="B172" s="38"/>
      <c r="C172" s="204" t="s">
        <v>355</v>
      </c>
      <c r="D172" s="204" t="s">
        <v>124</v>
      </c>
      <c r="E172" s="205" t="s">
        <v>425</v>
      </c>
      <c r="F172" s="206" t="s">
        <v>426</v>
      </c>
      <c r="G172" s="207" t="s">
        <v>412</v>
      </c>
      <c r="H172" s="208">
        <v>4.851</v>
      </c>
      <c r="I172" s="209"/>
      <c r="J172" s="210">
        <f>ROUND(I172*H172,2)</f>
        <v>0</v>
      </c>
      <c r="K172" s="211"/>
      <c r="L172" s="43"/>
      <c r="M172" s="212" t="s">
        <v>19</v>
      </c>
      <c r="N172" s="213" t="s">
        <v>43</v>
      </c>
      <c r="O172" s="8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6" t="s">
        <v>128</v>
      </c>
      <c r="AT172" s="216" t="s">
        <v>124</v>
      </c>
      <c r="AU172" s="216" t="s">
        <v>82</v>
      </c>
      <c r="AY172" s="16" t="s">
        <v>121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80</v>
      </c>
      <c r="BK172" s="217">
        <f>ROUND(I172*H172,2)</f>
        <v>0</v>
      </c>
      <c r="BL172" s="16" t="s">
        <v>128</v>
      </c>
      <c r="BM172" s="216" t="s">
        <v>733</v>
      </c>
    </row>
    <row r="173" s="2" customFormat="1">
      <c r="A173" s="37"/>
      <c r="B173" s="38"/>
      <c r="C173" s="39"/>
      <c r="D173" s="218" t="s">
        <v>130</v>
      </c>
      <c r="E173" s="39"/>
      <c r="F173" s="219" t="s">
        <v>428</v>
      </c>
      <c r="G173" s="39"/>
      <c r="H173" s="39"/>
      <c r="I173" s="220"/>
      <c r="J173" s="39"/>
      <c r="K173" s="39"/>
      <c r="L173" s="43"/>
      <c r="M173" s="221"/>
      <c r="N173" s="222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130</v>
      </c>
      <c r="AU173" s="16" t="s">
        <v>82</v>
      </c>
    </row>
    <row r="174" s="2" customFormat="1" ht="44.25" customHeight="1">
      <c r="A174" s="37"/>
      <c r="B174" s="38"/>
      <c r="C174" s="204" t="s">
        <v>360</v>
      </c>
      <c r="D174" s="204" t="s">
        <v>124</v>
      </c>
      <c r="E174" s="205" t="s">
        <v>430</v>
      </c>
      <c r="F174" s="206" t="s">
        <v>431</v>
      </c>
      <c r="G174" s="207" t="s">
        <v>412</v>
      </c>
      <c r="H174" s="208">
        <v>0.029999999999999999</v>
      </c>
      <c r="I174" s="209"/>
      <c r="J174" s="210">
        <f>ROUND(I174*H174,2)</f>
        <v>0</v>
      </c>
      <c r="K174" s="211"/>
      <c r="L174" s="43"/>
      <c r="M174" s="212" t="s">
        <v>19</v>
      </c>
      <c r="N174" s="213" t="s">
        <v>43</v>
      </c>
      <c r="O174" s="8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6" t="s">
        <v>128</v>
      </c>
      <c r="AT174" s="216" t="s">
        <v>124</v>
      </c>
      <c r="AU174" s="216" t="s">
        <v>82</v>
      </c>
      <c r="AY174" s="16" t="s">
        <v>121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80</v>
      </c>
      <c r="BK174" s="217">
        <f>ROUND(I174*H174,2)</f>
        <v>0</v>
      </c>
      <c r="BL174" s="16" t="s">
        <v>128</v>
      </c>
      <c r="BM174" s="216" t="s">
        <v>734</v>
      </c>
    </row>
    <row r="175" s="2" customFormat="1">
      <c r="A175" s="37"/>
      <c r="B175" s="38"/>
      <c r="C175" s="39"/>
      <c r="D175" s="218" t="s">
        <v>130</v>
      </c>
      <c r="E175" s="39"/>
      <c r="F175" s="219" t="s">
        <v>433</v>
      </c>
      <c r="G175" s="39"/>
      <c r="H175" s="39"/>
      <c r="I175" s="220"/>
      <c r="J175" s="39"/>
      <c r="K175" s="39"/>
      <c r="L175" s="43"/>
      <c r="M175" s="221"/>
      <c r="N175" s="22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130</v>
      </c>
      <c r="AU175" s="16" t="s">
        <v>82</v>
      </c>
    </row>
    <row r="176" s="2" customFormat="1" ht="44.25" customHeight="1">
      <c r="A176" s="37"/>
      <c r="B176" s="38"/>
      <c r="C176" s="204" t="s">
        <v>365</v>
      </c>
      <c r="D176" s="204" t="s">
        <v>124</v>
      </c>
      <c r="E176" s="205" t="s">
        <v>435</v>
      </c>
      <c r="F176" s="206" t="s">
        <v>436</v>
      </c>
      <c r="G176" s="207" t="s">
        <v>412</v>
      </c>
      <c r="H176" s="208">
        <v>0.39000000000000001</v>
      </c>
      <c r="I176" s="209"/>
      <c r="J176" s="210">
        <f>ROUND(I176*H176,2)</f>
        <v>0</v>
      </c>
      <c r="K176" s="211"/>
      <c r="L176" s="43"/>
      <c r="M176" s="212" t="s">
        <v>19</v>
      </c>
      <c r="N176" s="213" t="s">
        <v>43</v>
      </c>
      <c r="O176" s="8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6" t="s">
        <v>128</v>
      </c>
      <c r="AT176" s="216" t="s">
        <v>124</v>
      </c>
      <c r="AU176" s="216" t="s">
        <v>82</v>
      </c>
      <c r="AY176" s="16" t="s">
        <v>121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80</v>
      </c>
      <c r="BK176" s="217">
        <f>ROUND(I176*H176,2)</f>
        <v>0</v>
      </c>
      <c r="BL176" s="16" t="s">
        <v>128</v>
      </c>
      <c r="BM176" s="216" t="s">
        <v>735</v>
      </c>
    </row>
    <row r="177" s="2" customFormat="1">
      <c r="A177" s="37"/>
      <c r="B177" s="38"/>
      <c r="C177" s="39"/>
      <c r="D177" s="218" t="s">
        <v>130</v>
      </c>
      <c r="E177" s="39"/>
      <c r="F177" s="219" t="s">
        <v>438</v>
      </c>
      <c r="G177" s="39"/>
      <c r="H177" s="39"/>
      <c r="I177" s="220"/>
      <c r="J177" s="39"/>
      <c r="K177" s="39"/>
      <c r="L177" s="43"/>
      <c r="M177" s="221"/>
      <c r="N177" s="22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130</v>
      </c>
      <c r="AU177" s="16" t="s">
        <v>82</v>
      </c>
    </row>
    <row r="178" s="12" customFormat="1" ht="25.92" customHeight="1">
      <c r="A178" s="12"/>
      <c r="B178" s="188"/>
      <c r="C178" s="189"/>
      <c r="D178" s="190" t="s">
        <v>71</v>
      </c>
      <c r="E178" s="191" t="s">
        <v>448</v>
      </c>
      <c r="F178" s="191" t="s">
        <v>449</v>
      </c>
      <c r="G178" s="189"/>
      <c r="H178" s="189"/>
      <c r="I178" s="192"/>
      <c r="J178" s="193">
        <f>BK178</f>
        <v>0</v>
      </c>
      <c r="K178" s="189"/>
      <c r="L178" s="194"/>
      <c r="M178" s="195"/>
      <c r="N178" s="196"/>
      <c r="O178" s="196"/>
      <c r="P178" s="197">
        <f>P179+P184+P189+P192</f>
        <v>0</v>
      </c>
      <c r="Q178" s="196"/>
      <c r="R178" s="197">
        <f>R179+R184+R189+R192</f>
        <v>0</v>
      </c>
      <c r="S178" s="196"/>
      <c r="T178" s="198">
        <f>T179+T184+T189+T192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144</v>
      </c>
      <c r="AT178" s="200" t="s">
        <v>71</v>
      </c>
      <c r="AU178" s="200" t="s">
        <v>72</v>
      </c>
      <c r="AY178" s="199" t="s">
        <v>121</v>
      </c>
      <c r="BK178" s="201">
        <f>BK179+BK184+BK189+BK192</f>
        <v>0</v>
      </c>
    </row>
    <row r="179" s="12" customFormat="1" ht="22.8" customHeight="1">
      <c r="A179" s="12"/>
      <c r="B179" s="188"/>
      <c r="C179" s="189"/>
      <c r="D179" s="190" t="s">
        <v>71</v>
      </c>
      <c r="E179" s="202" t="s">
        <v>450</v>
      </c>
      <c r="F179" s="202" t="s">
        <v>451</v>
      </c>
      <c r="G179" s="189"/>
      <c r="H179" s="189"/>
      <c r="I179" s="192"/>
      <c r="J179" s="203">
        <f>BK179</f>
        <v>0</v>
      </c>
      <c r="K179" s="189"/>
      <c r="L179" s="194"/>
      <c r="M179" s="195"/>
      <c r="N179" s="196"/>
      <c r="O179" s="196"/>
      <c r="P179" s="197">
        <f>SUM(P180:P183)</f>
        <v>0</v>
      </c>
      <c r="Q179" s="196"/>
      <c r="R179" s="197">
        <f>SUM(R180:R183)</f>
        <v>0</v>
      </c>
      <c r="S179" s="196"/>
      <c r="T179" s="198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9" t="s">
        <v>144</v>
      </c>
      <c r="AT179" s="200" t="s">
        <v>71</v>
      </c>
      <c r="AU179" s="200" t="s">
        <v>80</v>
      </c>
      <c r="AY179" s="199" t="s">
        <v>121</v>
      </c>
      <c r="BK179" s="201">
        <f>SUM(BK180:BK183)</f>
        <v>0</v>
      </c>
    </row>
    <row r="180" s="2" customFormat="1" ht="16.5" customHeight="1">
      <c r="A180" s="37"/>
      <c r="B180" s="38"/>
      <c r="C180" s="204" t="s">
        <v>370</v>
      </c>
      <c r="D180" s="204" t="s">
        <v>124</v>
      </c>
      <c r="E180" s="205" t="s">
        <v>453</v>
      </c>
      <c r="F180" s="206" t="s">
        <v>454</v>
      </c>
      <c r="G180" s="207" t="s">
        <v>340</v>
      </c>
      <c r="H180" s="208">
        <v>1</v>
      </c>
      <c r="I180" s="209"/>
      <c r="J180" s="210">
        <f>ROUND(I180*H180,2)</f>
        <v>0</v>
      </c>
      <c r="K180" s="211"/>
      <c r="L180" s="43"/>
      <c r="M180" s="212" t="s">
        <v>19</v>
      </c>
      <c r="N180" s="213" t="s">
        <v>43</v>
      </c>
      <c r="O180" s="8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6" t="s">
        <v>455</v>
      </c>
      <c r="AT180" s="216" t="s">
        <v>124</v>
      </c>
      <c r="AU180" s="216" t="s">
        <v>82</v>
      </c>
      <c r="AY180" s="16" t="s">
        <v>121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80</v>
      </c>
      <c r="BK180" s="217">
        <f>ROUND(I180*H180,2)</f>
        <v>0</v>
      </c>
      <c r="BL180" s="16" t="s">
        <v>455</v>
      </c>
      <c r="BM180" s="216" t="s">
        <v>736</v>
      </c>
    </row>
    <row r="181" s="2" customFormat="1">
      <c r="A181" s="37"/>
      <c r="B181" s="38"/>
      <c r="C181" s="39"/>
      <c r="D181" s="218" t="s">
        <v>130</v>
      </c>
      <c r="E181" s="39"/>
      <c r="F181" s="219" t="s">
        <v>457</v>
      </c>
      <c r="G181" s="39"/>
      <c r="H181" s="39"/>
      <c r="I181" s="220"/>
      <c r="J181" s="39"/>
      <c r="K181" s="39"/>
      <c r="L181" s="43"/>
      <c r="M181" s="221"/>
      <c r="N181" s="22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130</v>
      </c>
      <c r="AU181" s="16" t="s">
        <v>82</v>
      </c>
    </row>
    <row r="182" s="2" customFormat="1" ht="49.05" customHeight="1">
      <c r="A182" s="37"/>
      <c r="B182" s="38"/>
      <c r="C182" s="204" t="s">
        <v>375</v>
      </c>
      <c r="D182" s="204" t="s">
        <v>124</v>
      </c>
      <c r="E182" s="205" t="s">
        <v>459</v>
      </c>
      <c r="F182" s="206" t="s">
        <v>460</v>
      </c>
      <c r="G182" s="207" t="s">
        <v>127</v>
      </c>
      <c r="H182" s="208">
        <v>1</v>
      </c>
      <c r="I182" s="209"/>
      <c r="J182" s="210">
        <f>ROUND(I182*H182,2)</f>
        <v>0</v>
      </c>
      <c r="K182" s="211"/>
      <c r="L182" s="43"/>
      <c r="M182" s="212" t="s">
        <v>19</v>
      </c>
      <c r="N182" s="213" t="s">
        <v>43</v>
      </c>
      <c r="O182" s="83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6" t="s">
        <v>128</v>
      </c>
      <c r="AT182" s="216" t="s">
        <v>124</v>
      </c>
      <c r="AU182" s="216" t="s">
        <v>82</v>
      </c>
      <c r="AY182" s="16" t="s">
        <v>121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0</v>
      </c>
      <c r="BL182" s="16" t="s">
        <v>128</v>
      </c>
      <c r="BM182" s="216" t="s">
        <v>737</v>
      </c>
    </row>
    <row r="183" s="2" customFormat="1">
      <c r="A183" s="37"/>
      <c r="B183" s="38"/>
      <c r="C183" s="39"/>
      <c r="D183" s="218" t="s">
        <v>130</v>
      </c>
      <c r="E183" s="39"/>
      <c r="F183" s="219" t="s">
        <v>462</v>
      </c>
      <c r="G183" s="39"/>
      <c r="H183" s="39"/>
      <c r="I183" s="220"/>
      <c r="J183" s="39"/>
      <c r="K183" s="39"/>
      <c r="L183" s="43"/>
      <c r="M183" s="221"/>
      <c r="N183" s="22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130</v>
      </c>
      <c r="AU183" s="16" t="s">
        <v>82</v>
      </c>
    </row>
    <row r="184" s="12" customFormat="1" ht="22.8" customHeight="1">
      <c r="A184" s="12"/>
      <c r="B184" s="188"/>
      <c r="C184" s="189"/>
      <c r="D184" s="190" t="s">
        <v>71</v>
      </c>
      <c r="E184" s="202" t="s">
        <v>463</v>
      </c>
      <c r="F184" s="202" t="s">
        <v>464</v>
      </c>
      <c r="G184" s="189"/>
      <c r="H184" s="189"/>
      <c r="I184" s="192"/>
      <c r="J184" s="203">
        <f>BK184</f>
        <v>0</v>
      </c>
      <c r="K184" s="189"/>
      <c r="L184" s="194"/>
      <c r="M184" s="195"/>
      <c r="N184" s="196"/>
      <c r="O184" s="196"/>
      <c r="P184" s="197">
        <f>SUM(P185:P188)</f>
        <v>0</v>
      </c>
      <c r="Q184" s="196"/>
      <c r="R184" s="197">
        <f>SUM(R185:R188)</f>
        <v>0</v>
      </c>
      <c r="S184" s="196"/>
      <c r="T184" s="198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144</v>
      </c>
      <c r="AT184" s="200" t="s">
        <v>71</v>
      </c>
      <c r="AU184" s="200" t="s">
        <v>80</v>
      </c>
      <c r="AY184" s="199" t="s">
        <v>121</v>
      </c>
      <c r="BK184" s="201">
        <f>SUM(BK185:BK188)</f>
        <v>0</v>
      </c>
    </row>
    <row r="185" s="2" customFormat="1" ht="16.5" customHeight="1">
      <c r="A185" s="37"/>
      <c r="B185" s="38"/>
      <c r="C185" s="204" t="s">
        <v>380</v>
      </c>
      <c r="D185" s="204" t="s">
        <v>124</v>
      </c>
      <c r="E185" s="205" t="s">
        <v>466</v>
      </c>
      <c r="F185" s="206" t="s">
        <v>464</v>
      </c>
      <c r="G185" s="207" t="s">
        <v>340</v>
      </c>
      <c r="H185" s="208">
        <v>1</v>
      </c>
      <c r="I185" s="209"/>
      <c r="J185" s="210">
        <f>ROUND(I185*H185,2)</f>
        <v>0</v>
      </c>
      <c r="K185" s="211"/>
      <c r="L185" s="43"/>
      <c r="M185" s="212" t="s">
        <v>19</v>
      </c>
      <c r="N185" s="213" t="s">
        <v>43</v>
      </c>
      <c r="O185" s="83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6" t="s">
        <v>455</v>
      </c>
      <c r="AT185" s="216" t="s">
        <v>124</v>
      </c>
      <c r="AU185" s="216" t="s">
        <v>82</v>
      </c>
      <c r="AY185" s="16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6" t="s">
        <v>80</v>
      </c>
      <c r="BK185" s="217">
        <f>ROUND(I185*H185,2)</f>
        <v>0</v>
      </c>
      <c r="BL185" s="16" t="s">
        <v>455</v>
      </c>
      <c r="BM185" s="216" t="s">
        <v>738</v>
      </c>
    </row>
    <row r="186" s="2" customFormat="1">
      <c r="A186" s="37"/>
      <c r="B186" s="38"/>
      <c r="C186" s="39"/>
      <c r="D186" s="218" t="s">
        <v>130</v>
      </c>
      <c r="E186" s="39"/>
      <c r="F186" s="219" t="s">
        <v>468</v>
      </c>
      <c r="G186" s="39"/>
      <c r="H186" s="39"/>
      <c r="I186" s="220"/>
      <c r="J186" s="39"/>
      <c r="K186" s="39"/>
      <c r="L186" s="43"/>
      <c r="M186" s="221"/>
      <c r="N186" s="222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130</v>
      </c>
      <c r="AU186" s="16" t="s">
        <v>82</v>
      </c>
    </row>
    <row r="187" s="2" customFormat="1" ht="16.5" customHeight="1">
      <c r="A187" s="37"/>
      <c r="B187" s="38"/>
      <c r="C187" s="204" t="s">
        <v>385</v>
      </c>
      <c r="D187" s="204" t="s">
        <v>124</v>
      </c>
      <c r="E187" s="205" t="s">
        <v>470</v>
      </c>
      <c r="F187" s="206" t="s">
        <v>471</v>
      </c>
      <c r="G187" s="207" t="s">
        <v>340</v>
      </c>
      <c r="H187" s="208">
        <v>1</v>
      </c>
      <c r="I187" s="209"/>
      <c r="J187" s="210">
        <f>ROUND(I187*H187,2)</f>
        <v>0</v>
      </c>
      <c r="K187" s="211"/>
      <c r="L187" s="43"/>
      <c r="M187" s="212" t="s">
        <v>19</v>
      </c>
      <c r="N187" s="213" t="s">
        <v>43</v>
      </c>
      <c r="O187" s="83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6" t="s">
        <v>455</v>
      </c>
      <c r="AT187" s="216" t="s">
        <v>124</v>
      </c>
      <c r="AU187" s="216" t="s">
        <v>82</v>
      </c>
      <c r="AY187" s="16" t="s">
        <v>121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80</v>
      </c>
      <c r="BK187" s="217">
        <f>ROUND(I187*H187,2)</f>
        <v>0</v>
      </c>
      <c r="BL187" s="16" t="s">
        <v>455</v>
      </c>
      <c r="BM187" s="216" t="s">
        <v>739</v>
      </c>
    </row>
    <row r="188" s="2" customFormat="1">
      <c r="A188" s="37"/>
      <c r="B188" s="38"/>
      <c r="C188" s="39"/>
      <c r="D188" s="218" t="s">
        <v>130</v>
      </c>
      <c r="E188" s="39"/>
      <c r="F188" s="219" t="s">
        <v>473</v>
      </c>
      <c r="G188" s="39"/>
      <c r="H188" s="39"/>
      <c r="I188" s="220"/>
      <c r="J188" s="39"/>
      <c r="K188" s="39"/>
      <c r="L188" s="43"/>
      <c r="M188" s="221"/>
      <c r="N188" s="222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82</v>
      </c>
    </row>
    <row r="189" s="12" customFormat="1" ht="22.8" customHeight="1">
      <c r="A189" s="12"/>
      <c r="B189" s="188"/>
      <c r="C189" s="189"/>
      <c r="D189" s="190" t="s">
        <v>71</v>
      </c>
      <c r="E189" s="202" t="s">
        <v>474</v>
      </c>
      <c r="F189" s="202" t="s">
        <v>475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SUM(P190:P191)</f>
        <v>0</v>
      </c>
      <c r="Q189" s="196"/>
      <c r="R189" s="197">
        <f>SUM(R190:R191)</f>
        <v>0</v>
      </c>
      <c r="S189" s="196"/>
      <c r="T189" s="198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144</v>
      </c>
      <c r="AT189" s="200" t="s">
        <v>71</v>
      </c>
      <c r="AU189" s="200" t="s">
        <v>80</v>
      </c>
      <c r="AY189" s="199" t="s">
        <v>121</v>
      </c>
      <c r="BK189" s="201">
        <f>SUM(BK190:BK191)</f>
        <v>0</v>
      </c>
    </row>
    <row r="190" s="2" customFormat="1" ht="16.5" customHeight="1">
      <c r="A190" s="37"/>
      <c r="B190" s="38"/>
      <c r="C190" s="204" t="s">
        <v>391</v>
      </c>
      <c r="D190" s="204" t="s">
        <v>124</v>
      </c>
      <c r="E190" s="205" t="s">
        <v>477</v>
      </c>
      <c r="F190" s="206" t="s">
        <v>478</v>
      </c>
      <c r="G190" s="207" t="s">
        <v>340</v>
      </c>
      <c r="H190" s="208">
        <v>1</v>
      </c>
      <c r="I190" s="209"/>
      <c r="J190" s="210">
        <f>ROUND(I190*H190,2)</f>
        <v>0</v>
      </c>
      <c r="K190" s="211"/>
      <c r="L190" s="43"/>
      <c r="M190" s="212" t="s">
        <v>19</v>
      </c>
      <c r="N190" s="213" t="s">
        <v>43</v>
      </c>
      <c r="O190" s="83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6" t="s">
        <v>455</v>
      </c>
      <c r="AT190" s="216" t="s">
        <v>124</v>
      </c>
      <c r="AU190" s="216" t="s">
        <v>82</v>
      </c>
      <c r="AY190" s="16" t="s">
        <v>121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80</v>
      </c>
      <c r="BK190" s="217">
        <f>ROUND(I190*H190,2)</f>
        <v>0</v>
      </c>
      <c r="BL190" s="16" t="s">
        <v>455</v>
      </c>
      <c r="BM190" s="216" t="s">
        <v>740</v>
      </c>
    </row>
    <row r="191" s="2" customFormat="1">
      <c r="A191" s="37"/>
      <c r="B191" s="38"/>
      <c r="C191" s="39"/>
      <c r="D191" s="218" t="s">
        <v>130</v>
      </c>
      <c r="E191" s="39"/>
      <c r="F191" s="219" t="s">
        <v>480</v>
      </c>
      <c r="G191" s="39"/>
      <c r="H191" s="39"/>
      <c r="I191" s="220"/>
      <c r="J191" s="39"/>
      <c r="K191" s="39"/>
      <c r="L191" s="43"/>
      <c r="M191" s="221"/>
      <c r="N191" s="222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130</v>
      </c>
      <c r="AU191" s="16" t="s">
        <v>82</v>
      </c>
    </row>
    <row r="192" s="12" customFormat="1" ht="22.8" customHeight="1">
      <c r="A192" s="12"/>
      <c r="B192" s="188"/>
      <c r="C192" s="189"/>
      <c r="D192" s="190" t="s">
        <v>71</v>
      </c>
      <c r="E192" s="202" t="s">
        <v>481</v>
      </c>
      <c r="F192" s="202" t="s">
        <v>482</v>
      </c>
      <c r="G192" s="189"/>
      <c r="H192" s="189"/>
      <c r="I192" s="192"/>
      <c r="J192" s="203">
        <f>BK192</f>
        <v>0</v>
      </c>
      <c r="K192" s="189"/>
      <c r="L192" s="194"/>
      <c r="M192" s="195"/>
      <c r="N192" s="196"/>
      <c r="O192" s="196"/>
      <c r="P192" s="197">
        <f>SUM(P193:P194)</f>
        <v>0</v>
      </c>
      <c r="Q192" s="196"/>
      <c r="R192" s="197">
        <f>SUM(R193:R194)</f>
        <v>0</v>
      </c>
      <c r="S192" s="196"/>
      <c r="T192" s="198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9" t="s">
        <v>144</v>
      </c>
      <c r="AT192" s="200" t="s">
        <v>71</v>
      </c>
      <c r="AU192" s="200" t="s">
        <v>80</v>
      </c>
      <c r="AY192" s="199" t="s">
        <v>121</v>
      </c>
      <c r="BK192" s="201">
        <f>SUM(BK193:BK194)</f>
        <v>0</v>
      </c>
    </row>
    <row r="193" s="2" customFormat="1" ht="16.5" customHeight="1">
      <c r="A193" s="37"/>
      <c r="B193" s="38"/>
      <c r="C193" s="204" t="s">
        <v>396</v>
      </c>
      <c r="D193" s="204" t="s">
        <v>124</v>
      </c>
      <c r="E193" s="205" t="s">
        <v>484</v>
      </c>
      <c r="F193" s="206" t="s">
        <v>485</v>
      </c>
      <c r="G193" s="207" t="s">
        <v>486</v>
      </c>
      <c r="H193" s="208">
        <v>1</v>
      </c>
      <c r="I193" s="209"/>
      <c r="J193" s="210">
        <f>ROUND(I193*H193,2)</f>
        <v>0</v>
      </c>
      <c r="K193" s="211"/>
      <c r="L193" s="43"/>
      <c r="M193" s="212" t="s">
        <v>19</v>
      </c>
      <c r="N193" s="213" t="s">
        <v>43</v>
      </c>
      <c r="O193" s="83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6" t="s">
        <v>455</v>
      </c>
      <c r="AT193" s="216" t="s">
        <v>124</v>
      </c>
      <c r="AU193" s="216" t="s">
        <v>82</v>
      </c>
      <c r="AY193" s="16" t="s">
        <v>121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80</v>
      </c>
      <c r="BK193" s="217">
        <f>ROUND(I193*H193,2)</f>
        <v>0</v>
      </c>
      <c r="BL193" s="16" t="s">
        <v>455</v>
      </c>
      <c r="BM193" s="216" t="s">
        <v>741</v>
      </c>
    </row>
    <row r="194" s="2" customFormat="1">
      <c r="A194" s="37"/>
      <c r="B194" s="38"/>
      <c r="C194" s="39"/>
      <c r="D194" s="218" t="s">
        <v>130</v>
      </c>
      <c r="E194" s="39"/>
      <c r="F194" s="219" t="s">
        <v>488</v>
      </c>
      <c r="G194" s="39"/>
      <c r="H194" s="39"/>
      <c r="I194" s="220"/>
      <c r="J194" s="39"/>
      <c r="K194" s="39"/>
      <c r="L194" s="43"/>
      <c r="M194" s="234"/>
      <c r="N194" s="235"/>
      <c r="O194" s="236"/>
      <c r="P194" s="236"/>
      <c r="Q194" s="236"/>
      <c r="R194" s="236"/>
      <c r="S194" s="236"/>
      <c r="T194" s="2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82</v>
      </c>
    </row>
    <row r="195" s="2" customFormat="1" ht="6.96" customHeight="1">
      <c r="A195" s="37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1qBS6FNRXBk2St1WFBklDMI/+NKUc8AuXS72HQ9zLqMG2gggJNq7eTFystaLYtRhBc0jlZfvv1ZDgIqIO98ziA==" hashValue="ePdokCVG1W+iBy5qnurWAeAyroQ/3c36n6XA5zQ4Od0MxgCBOptdWFk816qp44wdtf/vep2ds4O7UCV4moGkdQ==" algorithmName="SHA-512" password="CC7B"/>
  <autoFilter ref="C86:K19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5" r:id="rId2" display="https://podminky.urs.cz/item/CS_URS_2025_01/210204011"/>
    <hyperlink ref="F99" r:id="rId3" display="https://podminky.urs.cz/item/CS_URS_2025_01/210204104"/>
    <hyperlink ref="F102" r:id="rId4" display="https://podminky.urs.cz/item/CS_URS_2025_01/210204202"/>
    <hyperlink ref="F105" r:id="rId5" display="https://podminky.urs.cz/item/CS_URS_2025_01/210812011"/>
    <hyperlink ref="F108" r:id="rId6" display="https://podminky.urs.cz/item/CS_URS_2025_01/210902011"/>
    <hyperlink ref="F112" r:id="rId7" display="https://podminky.urs.cz/item/CS_URS_2025_01/210101233"/>
    <hyperlink ref="F115" r:id="rId8" display="https://podminky.urs.cz/item/CS_URS_2025_01/210220022"/>
    <hyperlink ref="F120" r:id="rId9" display="https://podminky.urs.cz/item/CS_URS_2025_01/460791113"/>
    <hyperlink ref="F123" r:id="rId10" display="https://podminky.urs.cz/item/CS_URS_2025_01/210100001"/>
    <hyperlink ref="F125" r:id="rId11" display="https://podminky.urs.cz/item/CS_URS_2025_01/210100003"/>
    <hyperlink ref="F127" r:id="rId12" display="https://podminky.urs.cz/item/CS_URS_2025_01/218202016"/>
    <hyperlink ref="F129" r:id="rId13" display="https://podminky.urs.cz/item/CS_URS_2025_01/218204011"/>
    <hyperlink ref="F131" r:id="rId14" display="https://podminky.urs.cz/item/CS_URS_2025_01/218204104"/>
    <hyperlink ref="F133" r:id="rId15" display="https://podminky.urs.cz/item/CS_URS_2025_01/218204125"/>
    <hyperlink ref="F135" r:id="rId16" display="https://podminky.urs.cz/item/CS_URS_2025_01/218204202"/>
    <hyperlink ref="F137" r:id="rId17" display="https://podminky.urs.cz/item/CS_URS_2025_01/218100001"/>
    <hyperlink ref="F139" r:id="rId18" display="https://podminky.urs.cz/item/CS_URS_2025_01/218100003"/>
    <hyperlink ref="F141" r:id="rId19" display="https://podminky.urs.cz/item/CS_URS_2025_01/218900601"/>
    <hyperlink ref="F145" r:id="rId20" display="https://podminky.urs.cz/item/CS_URS_2025_01/460091112"/>
    <hyperlink ref="F147" r:id="rId21" display="https://podminky.urs.cz/item/CS_URS_2025_01/460131113"/>
    <hyperlink ref="F149" r:id="rId22" display="https://podminky.urs.cz/item/CS_URS_2025_01/460391123"/>
    <hyperlink ref="F151" r:id="rId23" display="https://podminky.urs.cz/item/CS_URS_2025_01/460191113"/>
    <hyperlink ref="F153" r:id="rId24" display="https://podminky.urs.cz/item/CS_URS_2025_01/460371111"/>
    <hyperlink ref="F155" r:id="rId25" display="https://podminky.urs.cz/item/CS_URS_2025_01/460381111"/>
    <hyperlink ref="F157" r:id="rId26" display="https://podminky.urs.cz/item/CS_URS_2025_01/468051121"/>
    <hyperlink ref="F159" r:id="rId27" display="https://podminky.urs.cz/item/CS_URS_2025_01/460641411"/>
    <hyperlink ref="F161" r:id="rId28" display="https://podminky.urs.cz/item/CS_URS_2025_01/460641412"/>
    <hyperlink ref="F163" r:id="rId29" display="https://podminky.urs.cz/item/CS_URS_2025_01/460641113"/>
    <hyperlink ref="F167" r:id="rId30" display="https://podminky.urs.cz/item/CS_URS_2025_01/469972111"/>
    <hyperlink ref="F169" r:id="rId31" display="https://podminky.urs.cz/item/CS_URS_2025_01/469972121"/>
    <hyperlink ref="F171" r:id="rId32" display="https://podminky.urs.cz/item/CS_URS_2025_01/460361111"/>
    <hyperlink ref="F173" r:id="rId33" display="https://podminky.urs.cz/item/CS_URS_2025_01/469973114"/>
    <hyperlink ref="F175" r:id="rId34" display="https://podminky.urs.cz/item/CS_URS_2025_01/469973115"/>
    <hyperlink ref="F177" r:id="rId35" display="https://podminky.urs.cz/item/CS_URS_2025_01/469973116"/>
    <hyperlink ref="F181" r:id="rId36" display="https://podminky.urs.cz/item/CS_URS_2025_01/013254000"/>
    <hyperlink ref="F183" r:id="rId37" display="https://podminky.urs.cz/item/CS_URS_2025_01/210280002"/>
    <hyperlink ref="F186" r:id="rId38" display="https://podminky.urs.cz/item/CS_URS_2025_01/030001000"/>
    <hyperlink ref="F188" r:id="rId39" display="https://podminky.urs.cz/item/CS_URS_2025_01/034303000"/>
    <hyperlink ref="F191" r:id="rId40" display="https://podminky.urs.cz/item/CS_URS_2025_01/045303000"/>
    <hyperlink ref="F194" r:id="rId41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742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743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744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745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746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747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748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749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750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751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752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79</v>
      </c>
      <c r="F18" s="249" t="s">
        <v>753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754</v>
      </c>
      <c r="F19" s="249" t="s">
        <v>755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756</v>
      </c>
      <c r="F20" s="249" t="s">
        <v>757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758</v>
      </c>
      <c r="F21" s="249" t="s">
        <v>759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760</v>
      </c>
      <c r="F22" s="249" t="s">
        <v>761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762</v>
      </c>
      <c r="F23" s="249" t="s">
        <v>763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764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765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766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767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768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769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770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771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772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106</v>
      </c>
      <c r="F36" s="249"/>
      <c r="G36" s="249" t="s">
        <v>773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774</v>
      </c>
      <c r="F37" s="249"/>
      <c r="G37" s="249" t="s">
        <v>775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53</v>
      </c>
      <c r="F38" s="249"/>
      <c r="G38" s="249" t="s">
        <v>776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54</v>
      </c>
      <c r="F39" s="249"/>
      <c r="G39" s="249" t="s">
        <v>777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107</v>
      </c>
      <c r="F40" s="249"/>
      <c r="G40" s="249" t="s">
        <v>778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108</v>
      </c>
      <c r="F41" s="249"/>
      <c r="G41" s="249" t="s">
        <v>779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780</v>
      </c>
      <c r="F42" s="249"/>
      <c r="G42" s="249" t="s">
        <v>781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782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783</v>
      </c>
      <c r="F44" s="249"/>
      <c r="G44" s="249" t="s">
        <v>784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110</v>
      </c>
      <c r="F45" s="249"/>
      <c r="G45" s="249" t="s">
        <v>785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786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787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788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789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790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791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792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793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794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795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796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797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798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799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800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801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802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803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804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805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806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807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808</v>
      </c>
      <c r="D76" s="267"/>
      <c r="E76" s="267"/>
      <c r="F76" s="267" t="s">
        <v>809</v>
      </c>
      <c r="G76" s="268"/>
      <c r="H76" s="267" t="s">
        <v>54</v>
      </c>
      <c r="I76" s="267" t="s">
        <v>57</v>
      </c>
      <c r="J76" s="267" t="s">
        <v>810</v>
      </c>
      <c r="K76" s="266"/>
    </row>
    <row r="77" s="1" customFormat="1" ht="17.25" customHeight="1">
      <c r="B77" s="264"/>
      <c r="C77" s="269" t="s">
        <v>811</v>
      </c>
      <c r="D77" s="269"/>
      <c r="E77" s="269"/>
      <c r="F77" s="270" t="s">
        <v>812</v>
      </c>
      <c r="G77" s="271"/>
      <c r="H77" s="269"/>
      <c r="I77" s="269"/>
      <c r="J77" s="269" t="s">
        <v>813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53</v>
      </c>
      <c r="D79" s="274"/>
      <c r="E79" s="274"/>
      <c r="F79" s="275" t="s">
        <v>814</v>
      </c>
      <c r="G79" s="276"/>
      <c r="H79" s="252" t="s">
        <v>815</v>
      </c>
      <c r="I79" s="252" t="s">
        <v>816</v>
      </c>
      <c r="J79" s="252">
        <v>20</v>
      </c>
      <c r="K79" s="266"/>
    </row>
    <row r="80" s="1" customFormat="1" ht="15" customHeight="1">
      <c r="B80" s="264"/>
      <c r="C80" s="252" t="s">
        <v>817</v>
      </c>
      <c r="D80" s="252"/>
      <c r="E80" s="252"/>
      <c r="F80" s="275" t="s">
        <v>814</v>
      </c>
      <c r="G80" s="276"/>
      <c r="H80" s="252" t="s">
        <v>818</v>
      </c>
      <c r="I80" s="252" t="s">
        <v>816</v>
      </c>
      <c r="J80" s="252">
        <v>120</v>
      </c>
      <c r="K80" s="266"/>
    </row>
    <row r="81" s="1" customFormat="1" ht="15" customHeight="1">
      <c r="B81" s="277"/>
      <c r="C81" s="252" t="s">
        <v>819</v>
      </c>
      <c r="D81" s="252"/>
      <c r="E81" s="252"/>
      <c r="F81" s="275" t="s">
        <v>820</v>
      </c>
      <c r="G81" s="276"/>
      <c r="H81" s="252" t="s">
        <v>821</v>
      </c>
      <c r="I81" s="252" t="s">
        <v>816</v>
      </c>
      <c r="J81" s="252">
        <v>50</v>
      </c>
      <c r="K81" s="266"/>
    </row>
    <row r="82" s="1" customFormat="1" ht="15" customHeight="1">
      <c r="B82" s="277"/>
      <c r="C82" s="252" t="s">
        <v>822</v>
      </c>
      <c r="D82" s="252"/>
      <c r="E82" s="252"/>
      <c r="F82" s="275" t="s">
        <v>814</v>
      </c>
      <c r="G82" s="276"/>
      <c r="H82" s="252" t="s">
        <v>823</v>
      </c>
      <c r="I82" s="252" t="s">
        <v>824</v>
      </c>
      <c r="J82" s="252"/>
      <c r="K82" s="266"/>
    </row>
    <row r="83" s="1" customFormat="1" ht="15" customHeight="1">
      <c r="B83" s="277"/>
      <c r="C83" s="278" t="s">
        <v>825</v>
      </c>
      <c r="D83" s="278"/>
      <c r="E83" s="278"/>
      <c r="F83" s="279" t="s">
        <v>820</v>
      </c>
      <c r="G83" s="278"/>
      <c r="H83" s="278" t="s">
        <v>826</v>
      </c>
      <c r="I83" s="278" t="s">
        <v>816</v>
      </c>
      <c r="J83" s="278">
        <v>15</v>
      </c>
      <c r="K83" s="266"/>
    </row>
    <row r="84" s="1" customFormat="1" ht="15" customHeight="1">
      <c r="B84" s="277"/>
      <c r="C84" s="278" t="s">
        <v>827</v>
      </c>
      <c r="D84" s="278"/>
      <c r="E84" s="278"/>
      <c r="F84" s="279" t="s">
        <v>820</v>
      </c>
      <c r="G84" s="278"/>
      <c r="H84" s="278" t="s">
        <v>828</v>
      </c>
      <c r="I84" s="278" t="s">
        <v>816</v>
      </c>
      <c r="J84" s="278">
        <v>15</v>
      </c>
      <c r="K84" s="266"/>
    </row>
    <row r="85" s="1" customFormat="1" ht="15" customHeight="1">
      <c r="B85" s="277"/>
      <c r="C85" s="278" t="s">
        <v>829</v>
      </c>
      <c r="D85" s="278"/>
      <c r="E85" s="278"/>
      <c r="F85" s="279" t="s">
        <v>820</v>
      </c>
      <c r="G85" s="278"/>
      <c r="H85" s="278" t="s">
        <v>830</v>
      </c>
      <c r="I85" s="278" t="s">
        <v>816</v>
      </c>
      <c r="J85" s="278">
        <v>20</v>
      </c>
      <c r="K85" s="266"/>
    </row>
    <row r="86" s="1" customFormat="1" ht="15" customHeight="1">
      <c r="B86" s="277"/>
      <c r="C86" s="278" t="s">
        <v>831</v>
      </c>
      <c r="D86" s="278"/>
      <c r="E86" s="278"/>
      <c r="F86" s="279" t="s">
        <v>820</v>
      </c>
      <c r="G86" s="278"/>
      <c r="H86" s="278" t="s">
        <v>832</v>
      </c>
      <c r="I86" s="278" t="s">
        <v>816</v>
      </c>
      <c r="J86" s="278">
        <v>20</v>
      </c>
      <c r="K86" s="266"/>
    </row>
    <row r="87" s="1" customFormat="1" ht="15" customHeight="1">
      <c r="B87" s="277"/>
      <c r="C87" s="252" t="s">
        <v>833</v>
      </c>
      <c r="D87" s="252"/>
      <c r="E87" s="252"/>
      <c r="F87" s="275" t="s">
        <v>820</v>
      </c>
      <c r="G87" s="276"/>
      <c r="H87" s="252" t="s">
        <v>834</v>
      </c>
      <c r="I87" s="252" t="s">
        <v>816</v>
      </c>
      <c r="J87" s="252">
        <v>50</v>
      </c>
      <c r="K87" s="266"/>
    </row>
    <row r="88" s="1" customFormat="1" ht="15" customHeight="1">
      <c r="B88" s="277"/>
      <c r="C88" s="252" t="s">
        <v>835</v>
      </c>
      <c r="D88" s="252"/>
      <c r="E88" s="252"/>
      <c r="F88" s="275" t="s">
        <v>820</v>
      </c>
      <c r="G88" s="276"/>
      <c r="H88" s="252" t="s">
        <v>836</v>
      </c>
      <c r="I88" s="252" t="s">
        <v>816</v>
      </c>
      <c r="J88" s="252">
        <v>20</v>
      </c>
      <c r="K88" s="266"/>
    </row>
    <row r="89" s="1" customFormat="1" ht="15" customHeight="1">
      <c r="B89" s="277"/>
      <c r="C89" s="252" t="s">
        <v>837</v>
      </c>
      <c r="D89" s="252"/>
      <c r="E89" s="252"/>
      <c r="F89" s="275" t="s">
        <v>820</v>
      </c>
      <c r="G89" s="276"/>
      <c r="H89" s="252" t="s">
        <v>838</v>
      </c>
      <c r="I89" s="252" t="s">
        <v>816</v>
      </c>
      <c r="J89" s="252">
        <v>20</v>
      </c>
      <c r="K89" s="266"/>
    </row>
    <row r="90" s="1" customFormat="1" ht="15" customHeight="1">
      <c r="B90" s="277"/>
      <c r="C90" s="252" t="s">
        <v>839</v>
      </c>
      <c r="D90" s="252"/>
      <c r="E90" s="252"/>
      <c r="F90" s="275" t="s">
        <v>820</v>
      </c>
      <c r="G90" s="276"/>
      <c r="H90" s="252" t="s">
        <v>840</v>
      </c>
      <c r="I90" s="252" t="s">
        <v>816</v>
      </c>
      <c r="J90" s="252">
        <v>50</v>
      </c>
      <c r="K90" s="266"/>
    </row>
    <row r="91" s="1" customFormat="1" ht="15" customHeight="1">
      <c r="B91" s="277"/>
      <c r="C91" s="252" t="s">
        <v>841</v>
      </c>
      <c r="D91" s="252"/>
      <c r="E91" s="252"/>
      <c r="F91" s="275" t="s">
        <v>820</v>
      </c>
      <c r="G91" s="276"/>
      <c r="H91" s="252" t="s">
        <v>841</v>
      </c>
      <c r="I91" s="252" t="s">
        <v>816</v>
      </c>
      <c r="J91" s="252">
        <v>50</v>
      </c>
      <c r="K91" s="266"/>
    </row>
    <row r="92" s="1" customFormat="1" ht="15" customHeight="1">
      <c r="B92" s="277"/>
      <c r="C92" s="252" t="s">
        <v>842</v>
      </c>
      <c r="D92" s="252"/>
      <c r="E92" s="252"/>
      <c r="F92" s="275" t="s">
        <v>820</v>
      </c>
      <c r="G92" s="276"/>
      <c r="H92" s="252" t="s">
        <v>843</v>
      </c>
      <c r="I92" s="252" t="s">
        <v>816</v>
      </c>
      <c r="J92" s="252">
        <v>255</v>
      </c>
      <c r="K92" s="266"/>
    </row>
    <row r="93" s="1" customFormat="1" ht="15" customHeight="1">
      <c r="B93" s="277"/>
      <c r="C93" s="252" t="s">
        <v>844</v>
      </c>
      <c r="D93" s="252"/>
      <c r="E93" s="252"/>
      <c r="F93" s="275" t="s">
        <v>814</v>
      </c>
      <c r="G93" s="276"/>
      <c r="H93" s="252" t="s">
        <v>845</v>
      </c>
      <c r="I93" s="252" t="s">
        <v>846</v>
      </c>
      <c r="J93" s="252"/>
      <c r="K93" s="266"/>
    </row>
    <row r="94" s="1" customFormat="1" ht="15" customHeight="1">
      <c r="B94" s="277"/>
      <c r="C94" s="252" t="s">
        <v>847</v>
      </c>
      <c r="D94" s="252"/>
      <c r="E94" s="252"/>
      <c r="F94" s="275" t="s">
        <v>814</v>
      </c>
      <c r="G94" s="276"/>
      <c r="H94" s="252" t="s">
        <v>848</v>
      </c>
      <c r="I94" s="252" t="s">
        <v>849</v>
      </c>
      <c r="J94" s="252"/>
      <c r="K94" s="266"/>
    </row>
    <row r="95" s="1" customFormat="1" ht="15" customHeight="1">
      <c r="B95" s="277"/>
      <c r="C95" s="252" t="s">
        <v>850</v>
      </c>
      <c r="D95" s="252"/>
      <c r="E95" s="252"/>
      <c r="F95" s="275" t="s">
        <v>814</v>
      </c>
      <c r="G95" s="276"/>
      <c r="H95" s="252" t="s">
        <v>850</v>
      </c>
      <c r="I95" s="252" t="s">
        <v>849</v>
      </c>
      <c r="J95" s="252"/>
      <c r="K95" s="266"/>
    </row>
    <row r="96" s="1" customFormat="1" ht="15" customHeight="1">
      <c r="B96" s="277"/>
      <c r="C96" s="252" t="s">
        <v>38</v>
      </c>
      <c r="D96" s="252"/>
      <c r="E96" s="252"/>
      <c r="F96" s="275" t="s">
        <v>814</v>
      </c>
      <c r="G96" s="276"/>
      <c r="H96" s="252" t="s">
        <v>851</v>
      </c>
      <c r="I96" s="252" t="s">
        <v>849</v>
      </c>
      <c r="J96" s="252"/>
      <c r="K96" s="266"/>
    </row>
    <row r="97" s="1" customFormat="1" ht="15" customHeight="1">
      <c r="B97" s="277"/>
      <c r="C97" s="252" t="s">
        <v>48</v>
      </c>
      <c r="D97" s="252"/>
      <c r="E97" s="252"/>
      <c r="F97" s="275" t="s">
        <v>814</v>
      </c>
      <c r="G97" s="276"/>
      <c r="H97" s="252" t="s">
        <v>852</v>
      </c>
      <c r="I97" s="252" t="s">
        <v>849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853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808</v>
      </c>
      <c r="D103" s="267"/>
      <c r="E103" s="267"/>
      <c r="F103" s="267" t="s">
        <v>809</v>
      </c>
      <c r="G103" s="268"/>
      <c r="H103" s="267" t="s">
        <v>54</v>
      </c>
      <c r="I103" s="267" t="s">
        <v>57</v>
      </c>
      <c r="J103" s="267" t="s">
        <v>810</v>
      </c>
      <c r="K103" s="266"/>
    </row>
    <row r="104" s="1" customFormat="1" ht="17.25" customHeight="1">
      <c r="B104" s="264"/>
      <c r="C104" s="269" t="s">
        <v>811</v>
      </c>
      <c r="D104" s="269"/>
      <c r="E104" s="269"/>
      <c r="F104" s="270" t="s">
        <v>812</v>
      </c>
      <c r="G104" s="271"/>
      <c r="H104" s="269"/>
      <c r="I104" s="269"/>
      <c r="J104" s="269" t="s">
        <v>813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53</v>
      </c>
      <c r="D106" s="274"/>
      <c r="E106" s="274"/>
      <c r="F106" s="275" t="s">
        <v>814</v>
      </c>
      <c r="G106" s="252"/>
      <c r="H106" s="252" t="s">
        <v>854</v>
      </c>
      <c r="I106" s="252" t="s">
        <v>816</v>
      </c>
      <c r="J106" s="252">
        <v>20</v>
      </c>
      <c r="K106" s="266"/>
    </row>
    <row r="107" s="1" customFormat="1" ht="15" customHeight="1">
      <c r="B107" s="264"/>
      <c r="C107" s="252" t="s">
        <v>817</v>
      </c>
      <c r="D107" s="252"/>
      <c r="E107" s="252"/>
      <c r="F107" s="275" t="s">
        <v>814</v>
      </c>
      <c r="G107" s="252"/>
      <c r="H107" s="252" t="s">
        <v>854</v>
      </c>
      <c r="I107" s="252" t="s">
        <v>816</v>
      </c>
      <c r="J107" s="252">
        <v>120</v>
      </c>
      <c r="K107" s="266"/>
    </row>
    <row r="108" s="1" customFormat="1" ht="15" customHeight="1">
      <c r="B108" s="277"/>
      <c r="C108" s="252" t="s">
        <v>819</v>
      </c>
      <c r="D108" s="252"/>
      <c r="E108" s="252"/>
      <c r="F108" s="275" t="s">
        <v>820</v>
      </c>
      <c r="G108" s="252"/>
      <c r="H108" s="252" t="s">
        <v>854</v>
      </c>
      <c r="I108" s="252" t="s">
        <v>816</v>
      </c>
      <c r="J108" s="252">
        <v>50</v>
      </c>
      <c r="K108" s="266"/>
    </row>
    <row r="109" s="1" customFormat="1" ht="15" customHeight="1">
      <c r="B109" s="277"/>
      <c r="C109" s="252" t="s">
        <v>822</v>
      </c>
      <c r="D109" s="252"/>
      <c r="E109" s="252"/>
      <c r="F109" s="275" t="s">
        <v>814</v>
      </c>
      <c r="G109" s="252"/>
      <c r="H109" s="252" t="s">
        <v>854</v>
      </c>
      <c r="I109" s="252" t="s">
        <v>824</v>
      </c>
      <c r="J109" s="252"/>
      <c r="K109" s="266"/>
    </row>
    <row r="110" s="1" customFormat="1" ht="15" customHeight="1">
      <c r="B110" s="277"/>
      <c r="C110" s="252" t="s">
        <v>833</v>
      </c>
      <c r="D110" s="252"/>
      <c r="E110" s="252"/>
      <c r="F110" s="275" t="s">
        <v>820</v>
      </c>
      <c r="G110" s="252"/>
      <c r="H110" s="252" t="s">
        <v>854</v>
      </c>
      <c r="I110" s="252" t="s">
        <v>816</v>
      </c>
      <c r="J110" s="252">
        <v>50</v>
      </c>
      <c r="K110" s="266"/>
    </row>
    <row r="111" s="1" customFormat="1" ht="15" customHeight="1">
      <c r="B111" s="277"/>
      <c r="C111" s="252" t="s">
        <v>841</v>
      </c>
      <c r="D111" s="252"/>
      <c r="E111" s="252"/>
      <c r="F111" s="275" t="s">
        <v>820</v>
      </c>
      <c r="G111" s="252"/>
      <c r="H111" s="252" t="s">
        <v>854</v>
      </c>
      <c r="I111" s="252" t="s">
        <v>816</v>
      </c>
      <c r="J111" s="252">
        <v>50</v>
      </c>
      <c r="K111" s="266"/>
    </row>
    <row r="112" s="1" customFormat="1" ht="15" customHeight="1">
      <c r="B112" s="277"/>
      <c r="C112" s="252" t="s">
        <v>839</v>
      </c>
      <c r="D112" s="252"/>
      <c r="E112" s="252"/>
      <c r="F112" s="275" t="s">
        <v>820</v>
      </c>
      <c r="G112" s="252"/>
      <c r="H112" s="252" t="s">
        <v>854</v>
      </c>
      <c r="I112" s="252" t="s">
        <v>816</v>
      </c>
      <c r="J112" s="252">
        <v>50</v>
      </c>
      <c r="K112" s="266"/>
    </row>
    <row r="113" s="1" customFormat="1" ht="15" customHeight="1">
      <c r="B113" s="277"/>
      <c r="C113" s="252" t="s">
        <v>53</v>
      </c>
      <c r="D113" s="252"/>
      <c r="E113" s="252"/>
      <c r="F113" s="275" t="s">
        <v>814</v>
      </c>
      <c r="G113" s="252"/>
      <c r="H113" s="252" t="s">
        <v>855</v>
      </c>
      <c r="I113" s="252" t="s">
        <v>816</v>
      </c>
      <c r="J113" s="252">
        <v>20</v>
      </c>
      <c r="K113" s="266"/>
    </row>
    <row r="114" s="1" customFormat="1" ht="15" customHeight="1">
      <c r="B114" s="277"/>
      <c r="C114" s="252" t="s">
        <v>856</v>
      </c>
      <c r="D114" s="252"/>
      <c r="E114" s="252"/>
      <c r="F114" s="275" t="s">
        <v>814</v>
      </c>
      <c r="G114" s="252"/>
      <c r="H114" s="252" t="s">
        <v>857</v>
      </c>
      <c r="I114" s="252" t="s">
        <v>816</v>
      </c>
      <c r="J114" s="252">
        <v>120</v>
      </c>
      <c r="K114" s="266"/>
    </row>
    <row r="115" s="1" customFormat="1" ht="15" customHeight="1">
      <c r="B115" s="277"/>
      <c r="C115" s="252" t="s">
        <v>38</v>
      </c>
      <c r="D115" s="252"/>
      <c r="E115" s="252"/>
      <c r="F115" s="275" t="s">
        <v>814</v>
      </c>
      <c r="G115" s="252"/>
      <c r="H115" s="252" t="s">
        <v>858</v>
      </c>
      <c r="I115" s="252" t="s">
        <v>849</v>
      </c>
      <c r="J115" s="252"/>
      <c r="K115" s="266"/>
    </row>
    <row r="116" s="1" customFormat="1" ht="15" customHeight="1">
      <c r="B116" s="277"/>
      <c r="C116" s="252" t="s">
        <v>48</v>
      </c>
      <c r="D116" s="252"/>
      <c r="E116" s="252"/>
      <c r="F116" s="275" t="s">
        <v>814</v>
      </c>
      <c r="G116" s="252"/>
      <c r="H116" s="252" t="s">
        <v>859</v>
      </c>
      <c r="I116" s="252" t="s">
        <v>849</v>
      </c>
      <c r="J116" s="252"/>
      <c r="K116" s="266"/>
    </row>
    <row r="117" s="1" customFormat="1" ht="15" customHeight="1">
      <c r="B117" s="277"/>
      <c r="C117" s="252" t="s">
        <v>57</v>
      </c>
      <c r="D117" s="252"/>
      <c r="E117" s="252"/>
      <c r="F117" s="275" t="s">
        <v>814</v>
      </c>
      <c r="G117" s="252"/>
      <c r="H117" s="252" t="s">
        <v>860</v>
      </c>
      <c r="I117" s="252" t="s">
        <v>861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862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808</v>
      </c>
      <c r="D123" s="267"/>
      <c r="E123" s="267"/>
      <c r="F123" s="267" t="s">
        <v>809</v>
      </c>
      <c r="G123" s="268"/>
      <c r="H123" s="267" t="s">
        <v>54</v>
      </c>
      <c r="I123" s="267" t="s">
        <v>57</v>
      </c>
      <c r="J123" s="267" t="s">
        <v>810</v>
      </c>
      <c r="K123" s="296"/>
    </row>
    <row r="124" s="1" customFormat="1" ht="17.25" customHeight="1">
      <c r="B124" s="295"/>
      <c r="C124" s="269" t="s">
        <v>811</v>
      </c>
      <c r="D124" s="269"/>
      <c r="E124" s="269"/>
      <c r="F124" s="270" t="s">
        <v>812</v>
      </c>
      <c r="G124" s="271"/>
      <c r="H124" s="269"/>
      <c r="I124" s="269"/>
      <c r="J124" s="269" t="s">
        <v>813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817</v>
      </c>
      <c r="D126" s="274"/>
      <c r="E126" s="274"/>
      <c r="F126" s="275" t="s">
        <v>814</v>
      </c>
      <c r="G126" s="252"/>
      <c r="H126" s="252" t="s">
        <v>854</v>
      </c>
      <c r="I126" s="252" t="s">
        <v>816</v>
      </c>
      <c r="J126" s="252">
        <v>120</v>
      </c>
      <c r="K126" s="300"/>
    </row>
    <row r="127" s="1" customFormat="1" ht="15" customHeight="1">
      <c r="B127" s="297"/>
      <c r="C127" s="252" t="s">
        <v>863</v>
      </c>
      <c r="D127" s="252"/>
      <c r="E127" s="252"/>
      <c r="F127" s="275" t="s">
        <v>814</v>
      </c>
      <c r="G127" s="252"/>
      <c r="H127" s="252" t="s">
        <v>864</v>
      </c>
      <c r="I127" s="252" t="s">
        <v>816</v>
      </c>
      <c r="J127" s="252" t="s">
        <v>865</v>
      </c>
      <c r="K127" s="300"/>
    </row>
    <row r="128" s="1" customFormat="1" ht="15" customHeight="1">
      <c r="B128" s="297"/>
      <c r="C128" s="252" t="s">
        <v>762</v>
      </c>
      <c r="D128" s="252"/>
      <c r="E128" s="252"/>
      <c r="F128" s="275" t="s">
        <v>814</v>
      </c>
      <c r="G128" s="252"/>
      <c r="H128" s="252" t="s">
        <v>866</v>
      </c>
      <c r="I128" s="252" t="s">
        <v>816</v>
      </c>
      <c r="J128" s="252" t="s">
        <v>865</v>
      </c>
      <c r="K128" s="300"/>
    </row>
    <row r="129" s="1" customFormat="1" ht="15" customHeight="1">
      <c r="B129" s="297"/>
      <c r="C129" s="252" t="s">
        <v>825</v>
      </c>
      <c r="D129" s="252"/>
      <c r="E129" s="252"/>
      <c r="F129" s="275" t="s">
        <v>820</v>
      </c>
      <c r="G129" s="252"/>
      <c r="H129" s="252" t="s">
        <v>826</v>
      </c>
      <c r="I129" s="252" t="s">
        <v>816</v>
      </c>
      <c r="J129" s="252">
        <v>15</v>
      </c>
      <c r="K129" s="300"/>
    </row>
    <row r="130" s="1" customFormat="1" ht="15" customHeight="1">
      <c r="B130" s="297"/>
      <c r="C130" s="278" t="s">
        <v>827</v>
      </c>
      <c r="D130" s="278"/>
      <c r="E130" s="278"/>
      <c r="F130" s="279" t="s">
        <v>820</v>
      </c>
      <c r="G130" s="278"/>
      <c r="H130" s="278" t="s">
        <v>828</v>
      </c>
      <c r="I130" s="278" t="s">
        <v>816</v>
      </c>
      <c r="J130" s="278">
        <v>15</v>
      </c>
      <c r="K130" s="300"/>
    </row>
    <row r="131" s="1" customFormat="1" ht="15" customHeight="1">
      <c r="B131" s="297"/>
      <c r="C131" s="278" t="s">
        <v>829</v>
      </c>
      <c r="D131" s="278"/>
      <c r="E131" s="278"/>
      <c r="F131" s="279" t="s">
        <v>820</v>
      </c>
      <c r="G131" s="278"/>
      <c r="H131" s="278" t="s">
        <v>830</v>
      </c>
      <c r="I131" s="278" t="s">
        <v>816</v>
      </c>
      <c r="J131" s="278">
        <v>20</v>
      </c>
      <c r="K131" s="300"/>
    </row>
    <row r="132" s="1" customFormat="1" ht="15" customHeight="1">
      <c r="B132" s="297"/>
      <c r="C132" s="278" t="s">
        <v>831</v>
      </c>
      <c r="D132" s="278"/>
      <c r="E132" s="278"/>
      <c r="F132" s="279" t="s">
        <v>820</v>
      </c>
      <c r="G132" s="278"/>
      <c r="H132" s="278" t="s">
        <v>832</v>
      </c>
      <c r="I132" s="278" t="s">
        <v>816</v>
      </c>
      <c r="J132" s="278">
        <v>20</v>
      </c>
      <c r="K132" s="300"/>
    </row>
    <row r="133" s="1" customFormat="1" ht="15" customHeight="1">
      <c r="B133" s="297"/>
      <c r="C133" s="252" t="s">
        <v>819</v>
      </c>
      <c r="D133" s="252"/>
      <c r="E133" s="252"/>
      <c r="F133" s="275" t="s">
        <v>820</v>
      </c>
      <c r="G133" s="252"/>
      <c r="H133" s="252" t="s">
        <v>854</v>
      </c>
      <c r="I133" s="252" t="s">
        <v>816</v>
      </c>
      <c r="J133" s="252">
        <v>50</v>
      </c>
      <c r="K133" s="300"/>
    </row>
    <row r="134" s="1" customFormat="1" ht="15" customHeight="1">
      <c r="B134" s="297"/>
      <c r="C134" s="252" t="s">
        <v>833</v>
      </c>
      <c r="D134" s="252"/>
      <c r="E134" s="252"/>
      <c r="F134" s="275" t="s">
        <v>820</v>
      </c>
      <c r="G134" s="252"/>
      <c r="H134" s="252" t="s">
        <v>854</v>
      </c>
      <c r="I134" s="252" t="s">
        <v>816</v>
      </c>
      <c r="J134" s="252">
        <v>50</v>
      </c>
      <c r="K134" s="300"/>
    </row>
    <row r="135" s="1" customFormat="1" ht="15" customHeight="1">
      <c r="B135" s="297"/>
      <c r="C135" s="252" t="s">
        <v>839</v>
      </c>
      <c r="D135" s="252"/>
      <c r="E135" s="252"/>
      <c r="F135" s="275" t="s">
        <v>820</v>
      </c>
      <c r="G135" s="252"/>
      <c r="H135" s="252" t="s">
        <v>854</v>
      </c>
      <c r="I135" s="252" t="s">
        <v>816</v>
      </c>
      <c r="J135" s="252">
        <v>50</v>
      </c>
      <c r="K135" s="300"/>
    </row>
    <row r="136" s="1" customFormat="1" ht="15" customHeight="1">
      <c r="B136" s="297"/>
      <c r="C136" s="252" t="s">
        <v>841</v>
      </c>
      <c r="D136" s="252"/>
      <c r="E136" s="252"/>
      <c r="F136" s="275" t="s">
        <v>820</v>
      </c>
      <c r="G136" s="252"/>
      <c r="H136" s="252" t="s">
        <v>854</v>
      </c>
      <c r="I136" s="252" t="s">
        <v>816</v>
      </c>
      <c r="J136" s="252">
        <v>50</v>
      </c>
      <c r="K136" s="300"/>
    </row>
    <row r="137" s="1" customFormat="1" ht="15" customHeight="1">
      <c r="B137" s="297"/>
      <c r="C137" s="252" t="s">
        <v>842</v>
      </c>
      <c r="D137" s="252"/>
      <c r="E137" s="252"/>
      <c r="F137" s="275" t="s">
        <v>820</v>
      </c>
      <c r="G137" s="252"/>
      <c r="H137" s="252" t="s">
        <v>867</v>
      </c>
      <c r="I137" s="252" t="s">
        <v>816</v>
      </c>
      <c r="J137" s="252">
        <v>255</v>
      </c>
      <c r="K137" s="300"/>
    </row>
    <row r="138" s="1" customFormat="1" ht="15" customHeight="1">
      <c r="B138" s="297"/>
      <c r="C138" s="252" t="s">
        <v>844</v>
      </c>
      <c r="D138" s="252"/>
      <c r="E138" s="252"/>
      <c r="F138" s="275" t="s">
        <v>814</v>
      </c>
      <c r="G138" s="252"/>
      <c r="H138" s="252" t="s">
        <v>868</v>
      </c>
      <c r="I138" s="252" t="s">
        <v>846</v>
      </c>
      <c r="J138" s="252"/>
      <c r="K138" s="300"/>
    </row>
    <row r="139" s="1" customFormat="1" ht="15" customHeight="1">
      <c r="B139" s="297"/>
      <c r="C139" s="252" t="s">
        <v>847</v>
      </c>
      <c r="D139" s="252"/>
      <c r="E139" s="252"/>
      <c r="F139" s="275" t="s">
        <v>814</v>
      </c>
      <c r="G139" s="252"/>
      <c r="H139" s="252" t="s">
        <v>869</v>
      </c>
      <c r="I139" s="252" t="s">
        <v>849</v>
      </c>
      <c r="J139" s="252"/>
      <c r="K139" s="300"/>
    </row>
    <row r="140" s="1" customFormat="1" ht="15" customHeight="1">
      <c r="B140" s="297"/>
      <c r="C140" s="252" t="s">
        <v>850</v>
      </c>
      <c r="D140" s="252"/>
      <c r="E140" s="252"/>
      <c r="F140" s="275" t="s">
        <v>814</v>
      </c>
      <c r="G140" s="252"/>
      <c r="H140" s="252" t="s">
        <v>850</v>
      </c>
      <c r="I140" s="252" t="s">
        <v>849</v>
      </c>
      <c r="J140" s="252"/>
      <c r="K140" s="300"/>
    </row>
    <row r="141" s="1" customFormat="1" ht="15" customHeight="1">
      <c r="B141" s="297"/>
      <c r="C141" s="252" t="s">
        <v>38</v>
      </c>
      <c r="D141" s="252"/>
      <c r="E141" s="252"/>
      <c r="F141" s="275" t="s">
        <v>814</v>
      </c>
      <c r="G141" s="252"/>
      <c r="H141" s="252" t="s">
        <v>870</v>
      </c>
      <c r="I141" s="252" t="s">
        <v>849</v>
      </c>
      <c r="J141" s="252"/>
      <c r="K141" s="300"/>
    </row>
    <row r="142" s="1" customFormat="1" ht="15" customHeight="1">
      <c r="B142" s="297"/>
      <c r="C142" s="252" t="s">
        <v>871</v>
      </c>
      <c r="D142" s="252"/>
      <c r="E142" s="252"/>
      <c r="F142" s="275" t="s">
        <v>814</v>
      </c>
      <c r="G142" s="252"/>
      <c r="H142" s="252" t="s">
        <v>872</v>
      </c>
      <c r="I142" s="252" t="s">
        <v>849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873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808</v>
      </c>
      <c r="D148" s="267"/>
      <c r="E148" s="267"/>
      <c r="F148" s="267" t="s">
        <v>809</v>
      </c>
      <c r="G148" s="268"/>
      <c r="H148" s="267" t="s">
        <v>54</v>
      </c>
      <c r="I148" s="267" t="s">
        <v>57</v>
      </c>
      <c r="J148" s="267" t="s">
        <v>810</v>
      </c>
      <c r="K148" s="266"/>
    </row>
    <row r="149" s="1" customFormat="1" ht="17.25" customHeight="1">
      <c r="B149" s="264"/>
      <c r="C149" s="269" t="s">
        <v>811</v>
      </c>
      <c r="D149" s="269"/>
      <c r="E149" s="269"/>
      <c r="F149" s="270" t="s">
        <v>812</v>
      </c>
      <c r="G149" s="271"/>
      <c r="H149" s="269"/>
      <c r="I149" s="269"/>
      <c r="J149" s="269" t="s">
        <v>813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817</v>
      </c>
      <c r="D151" s="252"/>
      <c r="E151" s="252"/>
      <c r="F151" s="305" t="s">
        <v>814</v>
      </c>
      <c r="G151" s="252"/>
      <c r="H151" s="304" t="s">
        <v>854</v>
      </c>
      <c r="I151" s="304" t="s">
        <v>816</v>
      </c>
      <c r="J151" s="304">
        <v>120</v>
      </c>
      <c r="K151" s="300"/>
    </row>
    <row r="152" s="1" customFormat="1" ht="15" customHeight="1">
      <c r="B152" s="277"/>
      <c r="C152" s="304" t="s">
        <v>863</v>
      </c>
      <c r="D152" s="252"/>
      <c r="E152" s="252"/>
      <c r="F152" s="305" t="s">
        <v>814</v>
      </c>
      <c r="G152" s="252"/>
      <c r="H152" s="304" t="s">
        <v>874</v>
      </c>
      <c r="I152" s="304" t="s">
        <v>816</v>
      </c>
      <c r="J152" s="304" t="s">
        <v>865</v>
      </c>
      <c r="K152" s="300"/>
    </row>
    <row r="153" s="1" customFormat="1" ht="15" customHeight="1">
      <c r="B153" s="277"/>
      <c r="C153" s="304" t="s">
        <v>762</v>
      </c>
      <c r="D153" s="252"/>
      <c r="E153" s="252"/>
      <c r="F153" s="305" t="s">
        <v>814</v>
      </c>
      <c r="G153" s="252"/>
      <c r="H153" s="304" t="s">
        <v>875</v>
      </c>
      <c r="I153" s="304" t="s">
        <v>816</v>
      </c>
      <c r="J153" s="304" t="s">
        <v>865</v>
      </c>
      <c r="K153" s="300"/>
    </row>
    <row r="154" s="1" customFormat="1" ht="15" customHeight="1">
      <c r="B154" s="277"/>
      <c r="C154" s="304" t="s">
        <v>819</v>
      </c>
      <c r="D154" s="252"/>
      <c r="E154" s="252"/>
      <c r="F154" s="305" t="s">
        <v>820</v>
      </c>
      <c r="G154" s="252"/>
      <c r="H154" s="304" t="s">
        <v>854</v>
      </c>
      <c r="I154" s="304" t="s">
        <v>816</v>
      </c>
      <c r="J154" s="304">
        <v>50</v>
      </c>
      <c r="K154" s="300"/>
    </row>
    <row r="155" s="1" customFormat="1" ht="15" customHeight="1">
      <c r="B155" s="277"/>
      <c r="C155" s="304" t="s">
        <v>822</v>
      </c>
      <c r="D155" s="252"/>
      <c r="E155" s="252"/>
      <c r="F155" s="305" t="s">
        <v>814</v>
      </c>
      <c r="G155" s="252"/>
      <c r="H155" s="304" t="s">
        <v>854</v>
      </c>
      <c r="I155" s="304" t="s">
        <v>824</v>
      </c>
      <c r="J155" s="304"/>
      <c r="K155" s="300"/>
    </row>
    <row r="156" s="1" customFormat="1" ht="15" customHeight="1">
      <c r="B156" s="277"/>
      <c r="C156" s="304" t="s">
        <v>833</v>
      </c>
      <c r="D156" s="252"/>
      <c r="E156" s="252"/>
      <c r="F156" s="305" t="s">
        <v>820</v>
      </c>
      <c r="G156" s="252"/>
      <c r="H156" s="304" t="s">
        <v>854</v>
      </c>
      <c r="I156" s="304" t="s">
        <v>816</v>
      </c>
      <c r="J156" s="304">
        <v>50</v>
      </c>
      <c r="K156" s="300"/>
    </row>
    <row r="157" s="1" customFormat="1" ht="15" customHeight="1">
      <c r="B157" s="277"/>
      <c r="C157" s="304" t="s">
        <v>841</v>
      </c>
      <c r="D157" s="252"/>
      <c r="E157" s="252"/>
      <c r="F157" s="305" t="s">
        <v>820</v>
      </c>
      <c r="G157" s="252"/>
      <c r="H157" s="304" t="s">
        <v>854</v>
      </c>
      <c r="I157" s="304" t="s">
        <v>816</v>
      </c>
      <c r="J157" s="304">
        <v>50</v>
      </c>
      <c r="K157" s="300"/>
    </row>
    <row r="158" s="1" customFormat="1" ht="15" customHeight="1">
      <c r="B158" s="277"/>
      <c r="C158" s="304" t="s">
        <v>839</v>
      </c>
      <c r="D158" s="252"/>
      <c r="E158" s="252"/>
      <c r="F158" s="305" t="s">
        <v>820</v>
      </c>
      <c r="G158" s="252"/>
      <c r="H158" s="304" t="s">
        <v>854</v>
      </c>
      <c r="I158" s="304" t="s">
        <v>816</v>
      </c>
      <c r="J158" s="304">
        <v>50</v>
      </c>
      <c r="K158" s="300"/>
    </row>
    <row r="159" s="1" customFormat="1" ht="15" customHeight="1">
      <c r="B159" s="277"/>
      <c r="C159" s="304" t="s">
        <v>93</v>
      </c>
      <c r="D159" s="252"/>
      <c r="E159" s="252"/>
      <c r="F159" s="305" t="s">
        <v>814</v>
      </c>
      <c r="G159" s="252"/>
      <c r="H159" s="304" t="s">
        <v>876</v>
      </c>
      <c r="I159" s="304" t="s">
        <v>816</v>
      </c>
      <c r="J159" s="304" t="s">
        <v>877</v>
      </c>
      <c r="K159" s="300"/>
    </row>
    <row r="160" s="1" customFormat="1" ht="15" customHeight="1">
      <c r="B160" s="277"/>
      <c r="C160" s="304" t="s">
        <v>878</v>
      </c>
      <c r="D160" s="252"/>
      <c r="E160" s="252"/>
      <c r="F160" s="305" t="s">
        <v>814</v>
      </c>
      <c r="G160" s="252"/>
      <c r="H160" s="304" t="s">
        <v>879</v>
      </c>
      <c r="I160" s="304" t="s">
        <v>849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880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808</v>
      </c>
      <c r="D166" s="267"/>
      <c r="E166" s="267"/>
      <c r="F166" s="267" t="s">
        <v>809</v>
      </c>
      <c r="G166" s="309"/>
      <c r="H166" s="310" t="s">
        <v>54</v>
      </c>
      <c r="I166" s="310" t="s">
        <v>57</v>
      </c>
      <c r="J166" s="267" t="s">
        <v>810</v>
      </c>
      <c r="K166" s="244"/>
    </row>
    <row r="167" s="1" customFormat="1" ht="17.25" customHeight="1">
      <c r="B167" s="245"/>
      <c r="C167" s="269" t="s">
        <v>811</v>
      </c>
      <c r="D167" s="269"/>
      <c r="E167" s="269"/>
      <c r="F167" s="270" t="s">
        <v>812</v>
      </c>
      <c r="G167" s="311"/>
      <c r="H167" s="312"/>
      <c r="I167" s="312"/>
      <c r="J167" s="269" t="s">
        <v>813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817</v>
      </c>
      <c r="D169" s="252"/>
      <c r="E169" s="252"/>
      <c r="F169" s="275" t="s">
        <v>814</v>
      </c>
      <c r="G169" s="252"/>
      <c r="H169" s="252" t="s">
        <v>854</v>
      </c>
      <c r="I169" s="252" t="s">
        <v>816</v>
      </c>
      <c r="J169" s="252">
        <v>120</v>
      </c>
      <c r="K169" s="300"/>
    </row>
    <row r="170" s="1" customFormat="1" ht="15" customHeight="1">
      <c r="B170" s="277"/>
      <c r="C170" s="252" t="s">
        <v>863</v>
      </c>
      <c r="D170" s="252"/>
      <c r="E170" s="252"/>
      <c r="F170" s="275" t="s">
        <v>814</v>
      </c>
      <c r="G170" s="252"/>
      <c r="H170" s="252" t="s">
        <v>864</v>
      </c>
      <c r="I170" s="252" t="s">
        <v>816</v>
      </c>
      <c r="J170" s="252" t="s">
        <v>865</v>
      </c>
      <c r="K170" s="300"/>
    </row>
    <row r="171" s="1" customFormat="1" ht="15" customHeight="1">
      <c r="B171" s="277"/>
      <c r="C171" s="252" t="s">
        <v>762</v>
      </c>
      <c r="D171" s="252"/>
      <c r="E171" s="252"/>
      <c r="F171" s="275" t="s">
        <v>814</v>
      </c>
      <c r="G171" s="252"/>
      <c r="H171" s="252" t="s">
        <v>881</v>
      </c>
      <c r="I171" s="252" t="s">
        <v>816</v>
      </c>
      <c r="J171" s="252" t="s">
        <v>865</v>
      </c>
      <c r="K171" s="300"/>
    </row>
    <row r="172" s="1" customFormat="1" ht="15" customHeight="1">
      <c r="B172" s="277"/>
      <c r="C172" s="252" t="s">
        <v>819</v>
      </c>
      <c r="D172" s="252"/>
      <c r="E172" s="252"/>
      <c r="F172" s="275" t="s">
        <v>820</v>
      </c>
      <c r="G172" s="252"/>
      <c r="H172" s="252" t="s">
        <v>881</v>
      </c>
      <c r="I172" s="252" t="s">
        <v>816</v>
      </c>
      <c r="J172" s="252">
        <v>50</v>
      </c>
      <c r="K172" s="300"/>
    </row>
    <row r="173" s="1" customFormat="1" ht="15" customHeight="1">
      <c r="B173" s="277"/>
      <c r="C173" s="252" t="s">
        <v>822</v>
      </c>
      <c r="D173" s="252"/>
      <c r="E173" s="252"/>
      <c r="F173" s="275" t="s">
        <v>814</v>
      </c>
      <c r="G173" s="252"/>
      <c r="H173" s="252" t="s">
        <v>881</v>
      </c>
      <c r="I173" s="252" t="s">
        <v>824</v>
      </c>
      <c r="J173" s="252"/>
      <c r="K173" s="300"/>
    </row>
    <row r="174" s="1" customFormat="1" ht="15" customHeight="1">
      <c r="B174" s="277"/>
      <c r="C174" s="252" t="s">
        <v>833</v>
      </c>
      <c r="D174" s="252"/>
      <c r="E174" s="252"/>
      <c r="F174" s="275" t="s">
        <v>820</v>
      </c>
      <c r="G174" s="252"/>
      <c r="H174" s="252" t="s">
        <v>881</v>
      </c>
      <c r="I174" s="252" t="s">
        <v>816</v>
      </c>
      <c r="J174" s="252">
        <v>50</v>
      </c>
      <c r="K174" s="300"/>
    </row>
    <row r="175" s="1" customFormat="1" ht="15" customHeight="1">
      <c r="B175" s="277"/>
      <c r="C175" s="252" t="s">
        <v>841</v>
      </c>
      <c r="D175" s="252"/>
      <c r="E175" s="252"/>
      <c r="F175" s="275" t="s">
        <v>820</v>
      </c>
      <c r="G175" s="252"/>
      <c r="H175" s="252" t="s">
        <v>881</v>
      </c>
      <c r="I175" s="252" t="s">
        <v>816</v>
      </c>
      <c r="J175" s="252">
        <v>50</v>
      </c>
      <c r="K175" s="300"/>
    </row>
    <row r="176" s="1" customFormat="1" ht="15" customHeight="1">
      <c r="B176" s="277"/>
      <c r="C176" s="252" t="s">
        <v>839</v>
      </c>
      <c r="D176" s="252"/>
      <c r="E176" s="252"/>
      <c r="F176" s="275" t="s">
        <v>820</v>
      </c>
      <c r="G176" s="252"/>
      <c r="H176" s="252" t="s">
        <v>881</v>
      </c>
      <c r="I176" s="252" t="s">
        <v>816</v>
      </c>
      <c r="J176" s="252">
        <v>50</v>
      </c>
      <c r="K176" s="300"/>
    </row>
    <row r="177" s="1" customFormat="1" ht="15" customHeight="1">
      <c r="B177" s="277"/>
      <c r="C177" s="252" t="s">
        <v>106</v>
      </c>
      <c r="D177" s="252"/>
      <c r="E177" s="252"/>
      <c r="F177" s="275" t="s">
        <v>814</v>
      </c>
      <c r="G177" s="252"/>
      <c r="H177" s="252" t="s">
        <v>882</v>
      </c>
      <c r="I177" s="252" t="s">
        <v>883</v>
      </c>
      <c r="J177" s="252"/>
      <c r="K177" s="300"/>
    </row>
    <row r="178" s="1" customFormat="1" ht="15" customHeight="1">
      <c r="B178" s="277"/>
      <c r="C178" s="252" t="s">
        <v>57</v>
      </c>
      <c r="D178" s="252"/>
      <c r="E178" s="252"/>
      <c r="F178" s="275" t="s">
        <v>814</v>
      </c>
      <c r="G178" s="252"/>
      <c r="H178" s="252" t="s">
        <v>884</v>
      </c>
      <c r="I178" s="252" t="s">
        <v>885</v>
      </c>
      <c r="J178" s="252">
        <v>1</v>
      </c>
      <c r="K178" s="300"/>
    </row>
    <row r="179" s="1" customFormat="1" ht="15" customHeight="1">
      <c r="B179" s="277"/>
      <c r="C179" s="252" t="s">
        <v>53</v>
      </c>
      <c r="D179" s="252"/>
      <c r="E179" s="252"/>
      <c r="F179" s="275" t="s">
        <v>814</v>
      </c>
      <c r="G179" s="252"/>
      <c r="H179" s="252" t="s">
        <v>886</v>
      </c>
      <c r="I179" s="252" t="s">
        <v>816</v>
      </c>
      <c r="J179" s="252">
        <v>20</v>
      </c>
      <c r="K179" s="300"/>
    </row>
    <row r="180" s="1" customFormat="1" ht="15" customHeight="1">
      <c r="B180" s="277"/>
      <c r="C180" s="252" t="s">
        <v>54</v>
      </c>
      <c r="D180" s="252"/>
      <c r="E180" s="252"/>
      <c r="F180" s="275" t="s">
        <v>814</v>
      </c>
      <c r="G180" s="252"/>
      <c r="H180" s="252" t="s">
        <v>887</v>
      </c>
      <c r="I180" s="252" t="s">
        <v>816</v>
      </c>
      <c r="J180" s="252">
        <v>255</v>
      </c>
      <c r="K180" s="300"/>
    </row>
    <row r="181" s="1" customFormat="1" ht="15" customHeight="1">
      <c r="B181" s="277"/>
      <c r="C181" s="252" t="s">
        <v>107</v>
      </c>
      <c r="D181" s="252"/>
      <c r="E181" s="252"/>
      <c r="F181" s="275" t="s">
        <v>814</v>
      </c>
      <c r="G181" s="252"/>
      <c r="H181" s="252" t="s">
        <v>778</v>
      </c>
      <c r="I181" s="252" t="s">
        <v>816</v>
      </c>
      <c r="J181" s="252">
        <v>10</v>
      </c>
      <c r="K181" s="300"/>
    </row>
    <row r="182" s="1" customFormat="1" ht="15" customHeight="1">
      <c r="B182" s="277"/>
      <c r="C182" s="252" t="s">
        <v>108</v>
      </c>
      <c r="D182" s="252"/>
      <c r="E182" s="252"/>
      <c r="F182" s="275" t="s">
        <v>814</v>
      </c>
      <c r="G182" s="252"/>
      <c r="H182" s="252" t="s">
        <v>888</v>
      </c>
      <c r="I182" s="252" t="s">
        <v>849</v>
      </c>
      <c r="J182" s="252"/>
      <c r="K182" s="300"/>
    </row>
    <row r="183" s="1" customFormat="1" ht="15" customHeight="1">
      <c r="B183" s="277"/>
      <c r="C183" s="252" t="s">
        <v>889</v>
      </c>
      <c r="D183" s="252"/>
      <c r="E183" s="252"/>
      <c r="F183" s="275" t="s">
        <v>814</v>
      </c>
      <c r="G183" s="252"/>
      <c r="H183" s="252" t="s">
        <v>890</v>
      </c>
      <c r="I183" s="252" t="s">
        <v>849</v>
      </c>
      <c r="J183" s="252"/>
      <c r="K183" s="300"/>
    </row>
    <row r="184" s="1" customFormat="1" ht="15" customHeight="1">
      <c r="B184" s="277"/>
      <c r="C184" s="252" t="s">
        <v>878</v>
      </c>
      <c r="D184" s="252"/>
      <c r="E184" s="252"/>
      <c r="F184" s="275" t="s">
        <v>814</v>
      </c>
      <c r="G184" s="252"/>
      <c r="H184" s="252" t="s">
        <v>891</v>
      </c>
      <c r="I184" s="252" t="s">
        <v>849</v>
      </c>
      <c r="J184" s="252"/>
      <c r="K184" s="300"/>
    </row>
    <row r="185" s="1" customFormat="1" ht="15" customHeight="1">
      <c r="B185" s="277"/>
      <c r="C185" s="252" t="s">
        <v>110</v>
      </c>
      <c r="D185" s="252"/>
      <c r="E185" s="252"/>
      <c r="F185" s="275" t="s">
        <v>820</v>
      </c>
      <c r="G185" s="252"/>
      <c r="H185" s="252" t="s">
        <v>892</v>
      </c>
      <c r="I185" s="252" t="s">
        <v>816</v>
      </c>
      <c r="J185" s="252">
        <v>50</v>
      </c>
      <c r="K185" s="300"/>
    </row>
    <row r="186" s="1" customFormat="1" ht="15" customHeight="1">
      <c r="B186" s="277"/>
      <c r="C186" s="252" t="s">
        <v>893</v>
      </c>
      <c r="D186" s="252"/>
      <c r="E186" s="252"/>
      <c r="F186" s="275" t="s">
        <v>820</v>
      </c>
      <c r="G186" s="252"/>
      <c r="H186" s="252" t="s">
        <v>894</v>
      </c>
      <c r="I186" s="252" t="s">
        <v>895</v>
      </c>
      <c r="J186" s="252"/>
      <c r="K186" s="300"/>
    </row>
    <row r="187" s="1" customFormat="1" ht="15" customHeight="1">
      <c r="B187" s="277"/>
      <c r="C187" s="252" t="s">
        <v>896</v>
      </c>
      <c r="D187" s="252"/>
      <c r="E187" s="252"/>
      <c r="F187" s="275" t="s">
        <v>820</v>
      </c>
      <c r="G187" s="252"/>
      <c r="H187" s="252" t="s">
        <v>897</v>
      </c>
      <c r="I187" s="252" t="s">
        <v>895</v>
      </c>
      <c r="J187" s="252"/>
      <c r="K187" s="300"/>
    </row>
    <row r="188" s="1" customFormat="1" ht="15" customHeight="1">
      <c r="B188" s="277"/>
      <c r="C188" s="252" t="s">
        <v>898</v>
      </c>
      <c r="D188" s="252"/>
      <c r="E188" s="252"/>
      <c r="F188" s="275" t="s">
        <v>820</v>
      </c>
      <c r="G188" s="252"/>
      <c r="H188" s="252" t="s">
        <v>899</v>
      </c>
      <c r="I188" s="252" t="s">
        <v>895</v>
      </c>
      <c r="J188" s="252"/>
      <c r="K188" s="300"/>
    </row>
    <row r="189" s="1" customFormat="1" ht="15" customHeight="1">
      <c r="B189" s="277"/>
      <c r="C189" s="313" t="s">
        <v>900</v>
      </c>
      <c r="D189" s="252"/>
      <c r="E189" s="252"/>
      <c r="F189" s="275" t="s">
        <v>820</v>
      </c>
      <c r="G189" s="252"/>
      <c r="H189" s="252" t="s">
        <v>901</v>
      </c>
      <c r="I189" s="252" t="s">
        <v>902</v>
      </c>
      <c r="J189" s="314" t="s">
        <v>903</v>
      </c>
      <c r="K189" s="300"/>
    </row>
    <row r="190" s="14" customFormat="1" ht="15" customHeight="1">
      <c r="B190" s="315"/>
      <c r="C190" s="316" t="s">
        <v>904</v>
      </c>
      <c r="D190" s="317"/>
      <c r="E190" s="317"/>
      <c r="F190" s="318" t="s">
        <v>820</v>
      </c>
      <c r="G190" s="317"/>
      <c r="H190" s="317" t="s">
        <v>905</v>
      </c>
      <c r="I190" s="317" t="s">
        <v>902</v>
      </c>
      <c r="J190" s="319" t="s">
        <v>903</v>
      </c>
      <c r="K190" s="320"/>
    </row>
    <row r="191" s="1" customFormat="1" ht="15" customHeight="1">
      <c r="B191" s="277"/>
      <c r="C191" s="313" t="s">
        <v>42</v>
      </c>
      <c r="D191" s="252"/>
      <c r="E191" s="252"/>
      <c r="F191" s="275" t="s">
        <v>814</v>
      </c>
      <c r="G191" s="252"/>
      <c r="H191" s="249" t="s">
        <v>906</v>
      </c>
      <c r="I191" s="252" t="s">
        <v>907</v>
      </c>
      <c r="J191" s="252"/>
      <c r="K191" s="300"/>
    </row>
    <row r="192" s="1" customFormat="1" ht="15" customHeight="1">
      <c r="B192" s="277"/>
      <c r="C192" s="313" t="s">
        <v>908</v>
      </c>
      <c r="D192" s="252"/>
      <c r="E192" s="252"/>
      <c r="F192" s="275" t="s">
        <v>814</v>
      </c>
      <c r="G192" s="252"/>
      <c r="H192" s="252" t="s">
        <v>909</v>
      </c>
      <c r="I192" s="252" t="s">
        <v>849</v>
      </c>
      <c r="J192" s="252"/>
      <c r="K192" s="300"/>
    </row>
    <row r="193" s="1" customFormat="1" ht="15" customHeight="1">
      <c r="B193" s="277"/>
      <c r="C193" s="313" t="s">
        <v>910</v>
      </c>
      <c r="D193" s="252"/>
      <c r="E193" s="252"/>
      <c r="F193" s="275" t="s">
        <v>814</v>
      </c>
      <c r="G193" s="252"/>
      <c r="H193" s="252" t="s">
        <v>911</v>
      </c>
      <c r="I193" s="252" t="s">
        <v>849</v>
      </c>
      <c r="J193" s="252"/>
      <c r="K193" s="300"/>
    </row>
    <row r="194" s="1" customFormat="1" ht="15" customHeight="1">
      <c r="B194" s="277"/>
      <c r="C194" s="313" t="s">
        <v>912</v>
      </c>
      <c r="D194" s="252"/>
      <c r="E194" s="252"/>
      <c r="F194" s="275" t="s">
        <v>820</v>
      </c>
      <c r="G194" s="252"/>
      <c r="H194" s="252" t="s">
        <v>913</v>
      </c>
      <c r="I194" s="252" t="s">
        <v>849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914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915</v>
      </c>
      <c r="D201" s="322"/>
      <c r="E201" s="322"/>
      <c r="F201" s="322" t="s">
        <v>916</v>
      </c>
      <c r="G201" s="323"/>
      <c r="H201" s="322" t="s">
        <v>917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907</v>
      </c>
      <c r="D203" s="252"/>
      <c r="E203" s="252"/>
      <c r="F203" s="275" t="s">
        <v>43</v>
      </c>
      <c r="G203" s="252"/>
      <c r="H203" s="252" t="s">
        <v>918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44</v>
      </c>
      <c r="G204" s="252"/>
      <c r="H204" s="252" t="s">
        <v>919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47</v>
      </c>
      <c r="G205" s="252"/>
      <c r="H205" s="252" t="s">
        <v>920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45</v>
      </c>
      <c r="G206" s="252"/>
      <c r="H206" s="252" t="s">
        <v>921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46</v>
      </c>
      <c r="G207" s="252"/>
      <c r="H207" s="252" t="s">
        <v>922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861</v>
      </c>
      <c r="D209" s="252"/>
      <c r="E209" s="252"/>
      <c r="F209" s="275" t="s">
        <v>79</v>
      </c>
      <c r="G209" s="252"/>
      <c r="H209" s="252" t="s">
        <v>923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756</v>
      </c>
      <c r="G210" s="252"/>
      <c r="H210" s="252" t="s">
        <v>757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754</v>
      </c>
      <c r="G211" s="252"/>
      <c r="H211" s="252" t="s">
        <v>924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758</v>
      </c>
      <c r="G212" s="313"/>
      <c r="H212" s="304" t="s">
        <v>759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760</v>
      </c>
      <c r="G213" s="313"/>
      <c r="H213" s="304" t="s">
        <v>925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885</v>
      </c>
      <c r="D215" s="252"/>
      <c r="E215" s="252"/>
      <c r="F215" s="275">
        <v>1</v>
      </c>
      <c r="G215" s="313"/>
      <c r="H215" s="304" t="s">
        <v>926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927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928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929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Kulička</dc:creator>
  <cp:lastModifiedBy>Jaroslav Kulička</cp:lastModifiedBy>
  <dcterms:created xsi:type="dcterms:W3CDTF">2025-09-19T08:12:30Z</dcterms:created>
  <dcterms:modified xsi:type="dcterms:W3CDTF">2025-09-19T08:12:34Z</dcterms:modified>
</cp:coreProperties>
</file>